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20" activeTab="1"/>
  </bookViews>
  <sheets>
    <sheet name="прил" sheetId="2" r:id="rId1"/>
    <sheet name="Лист1" sheetId="4" r:id="rId2"/>
  </sheets>
  <definedNames>
    <definedName name="_xlnm._FilterDatabase" localSheetId="0" hidden="1">прил!$A$7:$E$100</definedName>
    <definedName name="_xlnm.Print_Area" localSheetId="0">прил!$A$1:$F$100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2" l="1"/>
  <c r="C54" i="2" l="1"/>
  <c r="D94" i="2"/>
  <c r="C94" i="2"/>
  <c r="D67" i="2"/>
  <c r="D62" i="2"/>
  <c r="D54" i="2" s="1"/>
  <c r="C62" i="2"/>
  <c r="E64" i="2"/>
  <c r="E99" i="2" l="1"/>
  <c r="E98" i="2"/>
  <c r="E97" i="2"/>
  <c r="E96" i="2"/>
  <c r="E95" i="2"/>
  <c r="E93" i="2"/>
  <c r="D92" i="2"/>
  <c r="D65" i="2" s="1"/>
  <c r="C92" i="2"/>
  <c r="E91" i="2"/>
  <c r="E90" i="2"/>
  <c r="E89" i="2"/>
  <c r="E88" i="2"/>
  <c r="E87" i="2"/>
  <c r="E86" i="2"/>
  <c r="E84" i="2"/>
  <c r="E83" i="2"/>
  <c r="E82" i="2"/>
  <c r="E81" i="2"/>
  <c r="E80" i="2"/>
  <c r="E79" i="2"/>
  <c r="E78" i="2"/>
  <c r="E77" i="2"/>
  <c r="E76" i="2"/>
  <c r="E75" i="2"/>
  <c r="E71" i="2"/>
  <c r="E69" i="2"/>
  <c r="E68" i="2"/>
  <c r="C67" i="2"/>
  <c r="C65" i="2" s="1"/>
  <c r="E66" i="2"/>
  <c r="E63" i="2"/>
  <c r="E62" i="2"/>
  <c r="E61" i="2"/>
  <c r="E60" i="2"/>
  <c r="E59" i="2"/>
  <c r="E58" i="2"/>
  <c r="E57" i="2"/>
  <c r="E56" i="2"/>
  <c r="E55" i="2"/>
  <c r="E53" i="2"/>
  <c r="E52" i="2"/>
  <c r="D51" i="2"/>
  <c r="C51" i="2"/>
  <c r="E48" i="2"/>
  <c r="E47" i="2"/>
  <c r="D45" i="2"/>
  <c r="C45" i="2"/>
  <c r="E44" i="2"/>
  <c r="E43" i="2"/>
  <c r="E42" i="2"/>
  <c r="E41" i="2"/>
  <c r="E40" i="2"/>
  <c r="E39" i="2"/>
  <c r="E38" i="2"/>
  <c r="D37" i="2"/>
  <c r="C37" i="2"/>
  <c r="E36" i="2"/>
  <c r="D35" i="2"/>
  <c r="C35" i="2"/>
  <c r="E34" i="2"/>
  <c r="E33" i="2"/>
  <c r="D32" i="2"/>
  <c r="E32" i="2" s="1"/>
  <c r="C32" i="2"/>
  <c r="E31" i="2"/>
  <c r="D30" i="2"/>
  <c r="C30" i="2"/>
  <c r="E28" i="2"/>
  <c r="D27" i="2"/>
  <c r="C27" i="2"/>
  <c r="E27" i="2" s="1"/>
  <c r="E26" i="2"/>
  <c r="E25" i="2"/>
  <c r="E23" i="2"/>
  <c r="E22" i="2"/>
  <c r="D20" i="2"/>
  <c r="E20" i="2" s="1"/>
  <c r="C20" i="2"/>
  <c r="E19" i="2"/>
  <c r="E18" i="2"/>
  <c r="E16" i="2"/>
  <c r="D15" i="2"/>
  <c r="E15" i="2" s="1"/>
  <c r="C15" i="2"/>
  <c r="E14" i="2"/>
  <c r="D13" i="2"/>
  <c r="C13" i="2"/>
  <c r="E12" i="2"/>
  <c r="D11" i="2"/>
  <c r="C11" i="2"/>
  <c r="C10" i="2" s="1"/>
  <c r="E30" i="2" l="1"/>
  <c r="E35" i="2"/>
  <c r="E45" i="2"/>
  <c r="D10" i="2"/>
  <c r="E10" i="2" s="1"/>
  <c r="E37" i="2"/>
  <c r="C50" i="2"/>
  <c r="E13" i="2"/>
  <c r="E51" i="2"/>
  <c r="E94" i="2"/>
  <c r="E92" i="2"/>
  <c r="E11" i="2"/>
  <c r="E65" i="2"/>
  <c r="D50" i="2"/>
  <c r="D49" i="2" s="1"/>
  <c r="D100" i="2" s="1"/>
  <c r="E67" i="2"/>
  <c r="E54" i="2"/>
  <c r="E50" i="2" l="1"/>
  <c r="C49" i="2"/>
  <c r="C100" i="2" s="1"/>
  <c r="E100" i="2" s="1"/>
  <c r="E49" i="2" l="1"/>
</calcChain>
</file>

<file path=xl/sharedStrings.xml><?xml version="1.0" encoding="utf-8"?>
<sst xmlns="http://schemas.openxmlformats.org/spreadsheetml/2006/main" count="195" uniqueCount="172">
  <si>
    <t xml:space="preserve">                                                                                                                Приложение №2  </t>
  </si>
  <si>
    <t>к Решению Хурала представителей</t>
  </si>
  <si>
    <t xml:space="preserve"> Тере-Хольского кожууна</t>
  </si>
  <si>
    <t>от  "____"  _____________  20___ года № _____</t>
  </si>
  <si>
    <t xml:space="preserve">                                                                                   Исполнение доходов  кожуунного бюджета Тере-Хольского кожууна за  первое полугодие 2024 года</t>
  </si>
  <si>
    <t>(в тыс.руб)</t>
  </si>
  <si>
    <t>Коды бюджетной  классификации</t>
  </si>
  <si>
    <t>Наименование доходов</t>
  </si>
  <si>
    <t>Утверждено план  на 2024 г</t>
  </si>
  <si>
    <t>Исполнено за  2024г</t>
  </si>
  <si>
    <t>% исполнения плана за 2024 г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</si>
  <si>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</si>
  <si>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</si>
  <si>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</si>
  <si>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</si>
  <si>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 xml:space="preserve">1 01 02000 01 0000 110 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</si>
  <si>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</si>
  <si>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</si>
  <si>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</si>
  <si>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 xml:space="preserve"> 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</si>
  <si>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</si>
  <si>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</si>
  <si>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</si>
  <si>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</si>
  <si>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1 05 01000 01 0000 110</t>
  </si>
  <si>
    <t>Налог, взимаемый в связи с применением упрощенной системы налогооблажения</t>
  </si>
  <si>
    <t>1 05 02000 02 0000 110</t>
  </si>
  <si>
    <t>Единый налог, на вмененный доход для отдельных видов деятельности</t>
  </si>
  <si>
    <t>1 05 03000 01 0000 110</t>
  </si>
  <si>
    <t>Единый сельскохозяйственный налог</t>
  </si>
  <si>
    <t>1 05 01040 02 0000 110</t>
  </si>
  <si>
    <t>Налог, взимаемый в связи с применением патентной системы налогооблажения</t>
  </si>
  <si>
    <t>1 06 00000 00 0000 110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</si>
  <si>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</si>
  <si>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</si>
  <si>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</si>
  <si>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</si>
  <si>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</si>
  <si>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1 06 01030 05 0000 110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</si>
  <si>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</si>
  <si>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1 06 06000 00 0000 110</t>
  </si>
  <si>
    <t>Земельный налог</t>
  </si>
  <si>
    <t>1 08 00000 00 0000 110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</si>
  <si>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</si>
  <si>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</si>
  <si>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</si>
  <si>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</si>
  <si>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</si>
  <si>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1 11 05025 00 0000 120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</si>
  <si>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ислючением земельных участков муниципальных бюджетных и автономных учреждений)</t>
  </si>
  <si>
    <t>1 11 05035 00 0000 120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</si>
  <si>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</si>
  <si>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1 12 00000 00 0000 000</t>
  </si>
  <si>
    <t xml:space="preserve">ПЛАТЕЖИ ПРИ ПОЛЬЗОВАНИИ ПРИРОДНЫМИ РЕСУРСАМИ </t>
  </si>
  <si>
    <t>1 12 01040 01 0000 120</t>
  </si>
  <si>
    <t>Плата за негативное воздействие на окружающую среду</t>
  </si>
  <si>
    <t>1 13 00000 00 0000 000</t>
  </si>
  <si>
    <t>ДОХОДЫ ОТ ОКАЗАНИЯ ПЛАТНЫХ УСЛУГ И КОМПЕНСАЦИИ ЗАТРАТ ГОСУДАРСТВА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</si>
  <si>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</si>
  <si>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</si>
  <si>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1 13 02995 05 0000 130</t>
  </si>
  <si>
    <t>Прочие доходы от компенсации затрат бюджетов муниципальных районов</t>
  </si>
  <si>
    <t>114 00000 00 0000 000</t>
  </si>
  <si>
    <t>Доходы от продажи материальных и нематериальных активов</t>
  </si>
  <si>
    <t>114 06000 00 0000 430</t>
  </si>
  <si>
    <t>Доходы от продажи земельных участков, находящихся в государственной и муниципальной собственности</t>
  </si>
  <si>
    <t>1 16 00000 00 0000 000</t>
  </si>
  <si>
    <t>ШТРАФЫ, САНКЦИИ, ВОЗМЕЩЕНИЕ УЩЕРБА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</si>
  <si>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</si>
  <si>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муниципиальным контрактом, заключенным муниципиальным органом, казенным учреждением муниципиального района</t>
  </si>
  <si>
    <t>1 16 07 090 05 0000 140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</si>
  <si>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</si>
  <si>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116 25030 01 1000 140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</si>
  <si>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</si>
  <si>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1 16 25060 01 0000 140</t>
  </si>
  <si>
    <t>Денежные взыскания (штрафы) за нарушение земельного законодательства</t>
  </si>
  <si>
    <t>2 16 28000 01 0000 140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</si>
  <si>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</si>
  <si>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</si>
  <si>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</si>
  <si>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1 16 11 050 01 0000 140</t>
  </si>
  <si>
    <t>1 17 00000 00 0000 000</t>
  </si>
  <si>
    <t>ПРОЧИЕ НЕНАЛОГОВЫЕ ДОХОДЫ</t>
  </si>
  <si>
    <t>1 17 01000 00 0000 180</t>
  </si>
  <si>
    <t>Невыясненные поступления</t>
  </si>
  <si>
    <t>1 17 05000 00 0000 180</t>
  </si>
  <si>
    <t>Прочие неналоговые доходы</t>
  </si>
  <si>
    <t>1 18 02500 05 0000 150</t>
  </si>
  <si>
    <t>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 по распределенным доходам</t>
  </si>
  <si>
    <t xml:space="preserve">  2 00 00000 00 0000 000</t>
  </si>
  <si>
    <t>БЕЗВОЗМЕЗДНЫЕ ПОСТУПЛЕНИЯ</t>
  </si>
  <si>
    <t>БЕЗВОЗМЕЗДНЫЕ ПОСТУПЛЕНИЯ ОТ ДРУГИХ БЮДЖЕТОВ БЮДЖЕТНОЙ СИСТЕМЫ РФ</t>
  </si>
  <si>
    <t>2 02 01000 00 0000 150</t>
  </si>
  <si>
    <t>Дотации бюджетам бюджетной системы Российской Федерации</t>
  </si>
  <si>
    <t>2 02 15001 05 0000 150</t>
  </si>
  <si>
    <t>Дотации на выравнивание бюджетной обеспеченности</t>
  </si>
  <si>
    <t>2 02 15002 05 0000 150</t>
  </si>
  <si>
    <t>Дотации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</si>
  <si>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</si>
  <si>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</si>
  <si>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2 02 25 179 05 0000 150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</si>
  <si>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</si>
  <si>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2 02 25304 05 0000 150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</si>
  <si>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</si>
  <si>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2 02 25497 05 0000 150</t>
  </si>
  <si>
    <t>Субсидии бюджетам муниципальных районов на реализацию мероприятий по обеспечению жильем молодых семей</t>
  </si>
  <si>
    <t xml:space="preserve">за счет федерального бюджета 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</si>
  <si>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</si>
  <si>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</si>
  <si>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2 02 25599 05 0000 150</t>
  </si>
  <si>
    <t>Субсидии бюджетам на подготовку проектов межевания земельных участков и на проведение кадастровых работ</t>
  </si>
  <si>
    <t>2 02 27576 05 0000 150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</si>
  <si>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</si>
  <si>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2 02 29999 05 0000 150</t>
  </si>
  <si>
    <t>Прочие субсидии в том числе:</t>
  </si>
  <si>
    <t>2 02 29 999 05 0000 150</t>
  </si>
  <si>
    <t>2 02 03000 05 0000 150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</si>
  <si>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</si>
  <si>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2 02 30022 05 0000 150</t>
  </si>
  <si>
    <t>Субвенции от других бюджетов бюджетной системы</t>
  </si>
  <si>
    <t>2 02 30024 05 0000 150</t>
  </si>
  <si>
    <t>Субвенции на обеспечение предоставления гражданам субсидий на оплату жилого помещения и коммунальных услуг</t>
  </si>
  <si>
    <t>2 02 30024 05 0000 151</t>
  </si>
  <si>
    <t>Субвенции бюджетам муниципальных районов на выполнение передаваемых полномочий субъектов Российской Федерации</t>
  </si>
  <si>
    <t>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</si>
  <si>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Осуществление государственных полномочий по созданию, организации и обеспечению деятельности административных комиссий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</si>
  <si>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</si>
  <si>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обещго образования (учебные расходы)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</si>
  <si>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</t>
  </si>
  <si>
    <t>Осуществление переданных органам местного самоуправления Республики Тыва в соответствии с пунктом 3 статьи 6 Закон Республики Тыва от 21 июня 2014 года №2562 ВХ-1 "Об образовании в Республике Тыва" полномочий Республики Тыва в области дошкольного образования (учебные расходы)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</si>
  <si>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</si>
  <si>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</si>
  <si>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жилищных субсидий гражданам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</si>
  <si>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</si>
  <si>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Осуществление переданных органам местного самоуправления Республики Тыва в соответствии со статьей 1 Закон Республики Тыва от 28 декабря 2005 №1554 ВХ-1"О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</si>
  <si>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Субвенции на реализацию Закона Республики Тыва «О погребении и похоронном деле в Республике Тыва» на 2019 год</t>
  </si>
  <si>
    <t>Субвенции на компенсацию расходов на оплату жилых помещений, отопления и освящения педагогическим работникам, проживающими и работающим в сельской местности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</si>
  <si>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</si>
  <si>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организацию отдыха и оздоровления детей</t>
  </si>
  <si>
    <t>2 02 35084 05 0000 150</t>
  </si>
  <si>
    <t>Субвенции на обеспечение выполнения передаваемых государственных полномочий по организации мероприятий при осуществлении деятельности по обращению с животными без владельцев</t>
  </si>
  <si>
    <t>2 02 35120 05 0000 150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</si>
  <si>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</si>
  <si>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2 02 35469 05 0000 150</t>
  </si>
  <si>
    <t>Субвенции на составление (изменение) списков кандидатов в присяжные заседатели федеральных судов общей юрисдикции в Республике Тыва на 2018 год</t>
  </si>
  <si>
    <t>2 02 35250 05 0000 150</t>
  </si>
  <si>
    <t>Субвенции бюджетам на проведение Всероссийской переписи населения 2020 года</t>
  </si>
  <si>
    <t>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</si>
  <si>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2 02 35380 05 0000 150</t>
  </si>
  <si>
    <t>2 02 35573 05 0000 150</t>
  </si>
  <si>
    <t>Выплата государственных пособий лицам, не подлежащим обязательному социальному страхованию, на случай временной нетрудоспособности и в связи с материнством, и лицам, уволенным в связи с ликвидацией организаций (прекращение деятельности, полномочий физическими лицами), в соответствии с Федеральным законом от 19 мая 1995 г. №81-ФЗ "О государственных пособиях гражданам, имеющим детей"</t>
  </si>
  <si>
    <t>2 02 35118 00 0000 150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</si>
  <si>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</si>
  <si>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2 02 35118 05 0000 150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</si>
  <si>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</si>
  <si>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2 02 40000 00 0000150</t>
  </si>
  <si>
    <t>Осуществление первичного воинского учета на территориях, где отсутствуют военные комиссариаты</t>
  </si>
  <si>
    <t>2 02 45303 05 0000 150</t>
  </si>
  <si>
    <t>Иные межбюджетные трансферты</t>
  </si>
  <si>
    <t>2 18 60010 05 0000 150</t>
  </si>
  <si>
    <t>Иные межбюджетные трансферты  на ежемесячное денежное вознаграждение за классное руководство педагогическим работникам муниципальных общеобразовательных организаций.</t>
  </si>
  <si>
    <t>Иные межбюджетные трансферты на организацию бесплатного горячего питания обучающихся, получающих начальное общее образование в государственных и муниципальных образовательных учреждениях Республики Тыва</t>
  </si>
  <si>
    <t>2 02 49999 05 0000 150</t>
  </si>
  <si>
    <t>Иные межбюджетные трансферты (гранты)</t>
  </si>
  <si>
    <t>Прочие межбюджетные трансфертыпередаваемые бюджетам муниципиальных районов</t>
  </si>
  <si>
    <t>Субсидии местным бюджетам на софинансирование расходов по содержанию имущества образовательных учреждений</t>
  </si>
  <si>
    <t>Дотации бюджетам субъектов Российской Федерации на выравнивание бюджетной обеспеченности (содержание специалистов опеки)</t>
  </si>
  <si>
    <t>2 19 60010 05 0000 150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</si>
  <si>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</si>
  <si>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</si>
  <si>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2 02 30027 05 0000 150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</si>
  <si>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 опекуну (попечителю), приемному родителю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</si>
</sst>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Да&quot;;&quot;Да&quot;;&quot;Нет&quot;"/>
    <numFmt numFmtId="165" formatCode="_-* #\ ##0.00_р_._-;\-* #\ ##0.00_р_._-;_-* &quot;-&quot;??_р_._-;_-@_-"/>
    <numFmt numFmtId="166" formatCode="_(* #\ ##0.00_);_(* \(#\ ##0.00\);_(* &quot;-&quot;??_);_(@_)"/>
    <numFmt numFmtId="167" formatCode="_-* #\ ##0.00\ _₽_-;\-* #\ ##0.00\ _₽_-;_-* &quot;-&quot;??\ _₽_-;_-@_-"/>
    <numFmt numFmtId="168" formatCode="#\ ##0.0"/>
    <numFmt numFmtId="169" formatCode="0.0"/>
    <numFmt numFmtId="170" formatCode="#\ ##0"/>
    <numFmt numFmtId="171" formatCode="0_ "/>
    <numFmt numFmtId="172" formatCode="000000"/>
    <numFmt numFmtId="173" formatCode="&quot;&quot;###\ ##0.00"/>
    <numFmt numFmtId="174" formatCode="0000000"/>
  </numFmts>
  <fonts count="57" x14ac:knownFonts="1">
    <font>
      <sz val="11"/>
      <color theme="1"/>
      <name val="Calibri"/>
      <charset val="204"/>
      <scheme val="minor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sz val="10"/>
      <color indexed="8"/>
      <name val="Segoe U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Segoe UI"/>
      <family val="2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Segoe U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1">
    <xf numFmtId="0" fontId="0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2" applyNumberFormat="0" applyAlignment="0" applyProtection="0"/>
    <xf numFmtId="0" fontId="33" fillId="10" borderId="2" applyNumberFormat="0" applyAlignment="0" applyProtection="0"/>
    <xf numFmtId="0" fontId="34" fillId="11" borderId="3" applyNumberFormat="0" applyAlignment="0" applyProtection="0"/>
    <xf numFmtId="0" fontId="34" fillId="11" borderId="3" applyNumberFormat="0" applyAlignment="0" applyProtection="0"/>
    <xf numFmtId="0" fontId="35" fillId="11" borderId="2" applyNumberFormat="0" applyAlignment="0" applyProtection="0"/>
    <xf numFmtId="0" fontId="35" fillId="11" borderId="2" applyNumberFormat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40" fillId="12" borderId="8" applyNumberFormat="0" applyAlignment="0" applyProtection="0"/>
    <xf numFmtId="0" fontId="40" fillId="12" borderId="8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0" borderId="0"/>
    <xf numFmtId="0" fontId="3" fillId="0" borderId="0"/>
    <xf numFmtId="0" fontId="44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43" fillId="0" borderId="0"/>
    <xf numFmtId="0" fontId="46" fillId="0" borderId="0"/>
    <xf numFmtId="0" fontId="43" fillId="0" borderId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15" borderId="9" applyNumberFormat="0" applyFont="0" applyAlignment="0" applyProtection="0"/>
    <xf numFmtId="0" fontId="3" fillId="15" borderId="9" applyNumberFormat="0" applyFont="0" applyAlignment="0" applyProtection="0"/>
    <xf numFmtId="0" fontId="3" fillId="15" borderId="9" applyNumberFormat="0" applyFont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3" fillId="0" borderId="0"/>
  </cellStyleXfs>
  <cellXfs count="135">
    <xf numFmtId="0" fontId="0" fillId="0" borderId="0" xfId="0"/>
    <xf numFmtId="0" fontId="1" fillId="0" borderId="0" xfId="47" applyFont="1" applyFill="1" applyAlignment="1">
      <alignment horizontal="center" vertical="center" wrapText="1"/>
    </xf>
    <xf numFmtId="0" fontId="1" fillId="0" borderId="0" xfId="47" applyFont="1" applyFill="1" applyAlignment="1">
      <alignment horizontal="center" vertical="center"/>
    </xf>
    <xf numFmtId="0" fontId="2" fillId="0" borderId="0" xfId="35" applyFont="1" applyFill="1" applyAlignment="1">
      <alignment horizontal="center"/>
    </xf>
    <xf numFmtId="0" fontId="2" fillId="0" borderId="0" xfId="35" applyFont="1" applyFill="1"/>
    <xf numFmtId="168" fontId="3" fillId="0" borderId="0" xfId="35" applyNumberFormat="1" applyFont="1" applyFill="1" applyBorder="1"/>
    <xf numFmtId="0" fontId="3" fillId="0" borderId="0" xfId="35" applyFont="1" applyFill="1" applyBorder="1"/>
    <xf numFmtId="169" fontId="4" fillId="0" borderId="0" xfId="35" applyNumberFormat="1" applyFont="1" applyFill="1"/>
    <xf numFmtId="0" fontId="4" fillId="0" borderId="0" xfId="35" applyFont="1" applyFill="1" applyBorder="1"/>
    <xf numFmtId="0" fontId="4" fillId="0" borderId="0" xfId="35" applyFont="1" applyFill="1"/>
    <xf numFmtId="169" fontId="4" fillId="0" borderId="0" xfId="35" applyNumberFormat="1" applyFont="1" applyFill="1" applyAlignment="1">
      <alignment horizontal="center"/>
    </xf>
    <xf numFmtId="0" fontId="4" fillId="0" borderId="0" xfId="35" applyFont="1" applyFill="1" applyAlignment="1">
      <alignment horizontal="right"/>
    </xf>
    <xf numFmtId="168" fontId="4" fillId="0" borderId="0" xfId="35" applyNumberFormat="1" applyFont="1" applyFill="1" applyAlignment="1">
      <alignment horizontal="center"/>
    </xf>
    <xf numFmtId="0" fontId="5" fillId="0" borderId="0" xfId="35" applyFont="1" applyFill="1" applyAlignment="1">
      <alignment horizontal="center" vertical="center"/>
    </xf>
    <xf numFmtId="168" fontId="6" fillId="0" borderId="0" xfId="35" applyNumberFormat="1" applyFont="1" applyFill="1" applyBorder="1" applyAlignment="1">
      <alignment horizontal="right"/>
    </xf>
    <xf numFmtId="0" fontId="7" fillId="0" borderId="1" xfId="35" applyFont="1" applyFill="1" applyBorder="1" applyAlignment="1">
      <alignment horizontal="center" vertical="center" wrapText="1"/>
    </xf>
    <xf numFmtId="168" fontId="7" fillId="2" borderId="1" xfId="35" applyNumberFormat="1" applyFont="1" applyFill="1" applyBorder="1" applyAlignment="1">
      <alignment horizontal="center" vertical="center" wrapText="1"/>
    </xf>
    <xf numFmtId="169" fontId="1" fillId="0" borderId="0" xfId="49" applyNumberFormat="1" applyFont="1" applyFill="1" applyBorder="1" applyAlignment="1">
      <alignment horizontal="center" vertical="center" wrapText="1"/>
    </xf>
    <xf numFmtId="170" fontId="1" fillId="0" borderId="0" xfId="35" applyNumberFormat="1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left" vertical="center" wrapText="1"/>
    </xf>
    <xf numFmtId="169" fontId="1" fillId="0" borderId="0" xfId="35" applyNumberFormat="1" applyFont="1" applyFill="1" applyBorder="1" applyAlignment="1">
      <alignment horizontal="center" vertical="center" wrapText="1"/>
    </xf>
    <xf numFmtId="170" fontId="1" fillId="0" borderId="0" xfId="35" applyNumberFormat="1" applyFont="1" applyFill="1" applyBorder="1" applyAlignment="1">
      <alignment horizontal="center" vertical="center"/>
    </xf>
    <xf numFmtId="0" fontId="9" fillId="0" borderId="0" xfId="49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left" vertical="center" wrapText="1"/>
    </xf>
    <xf numFmtId="169" fontId="4" fillId="0" borderId="0" xfId="35" applyNumberFormat="1" applyFont="1" applyFill="1" applyBorder="1" applyAlignment="1">
      <alignment horizontal="center" vertical="center" wrapText="1"/>
    </xf>
    <xf numFmtId="168" fontId="1" fillId="0" borderId="0" xfId="35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0" xfId="49" applyFont="1" applyFill="1" applyBorder="1" applyAlignment="1">
      <alignment horizontal="left" vertical="center" wrapText="1"/>
    </xf>
    <xf numFmtId="170" fontId="8" fillId="0" borderId="0" xfId="49" applyNumberFormat="1" applyFont="1" applyFill="1" applyBorder="1" applyAlignment="1">
      <alignment horizontal="center" vertical="center" wrapText="1"/>
    </xf>
    <xf numFmtId="0" fontId="11" fillId="0" borderId="0" xfId="49" applyFont="1" applyFill="1" applyBorder="1" applyAlignment="1">
      <alignment horizontal="left" vertical="center" wrapText="1"/>
    </xf>
    <xf numFmtId="170" fontId="9" fillId="0" borderId="0" xfId="49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169" fontId="4" fillId="3" borderId="0" xfId="35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171" fontId="4" fillId="0" borderId="0" xfId="35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7" fillId="3" borderId="0" xfId="0" applyFont="1" applyFill="1" applyBorder="1" applyAlignment="1">
      <alignment vertical="center" wrapText="1"/>
    </xf>
    <xf numFmtId="172" fontId="4" fillId="0" borderId="0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173" fontId="18" fillId="0" borderId="0" xfId="0" applyNumberFormat="1" applyFont="1" applyBorder="1" applyAlignment="1">
      <alignment horizontal="center" wrapText="1"/>
    </xf>
    <xf numFmtId="0" fontId="8" fillId="0" borderId="0" xfId="35" applyFont="1" applyFill="1" applyBorder="1" applyAlignment="1">
      <alignment horizontal="center" vertical="center" wrapText="1"/>
    </xf>
    <xf numFmtId="0" fontId="9" fillId="0" borderId="0" xfId="35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169" fontId="1" fillId="2" borderId="0" xfId="35" applyNumberFormat="1" applyFont="1" applyFill="1" applyBorder="1" applyAlignment="1">
      <alignment horizontal="center" vertical="center" wrapText="1"/>
    </xf>
    <xf numFmtId="49" fontId="19" fillId="0" borderId="0" xfId="37" applyNumberFormat="1" applyFont="1" applyBorder="1" applyAlignment="1">
      <alignment horizontal="center" vertical="top" wrapText="1"/>
    </xf>
    <xf numFmtId="0" fontId="11" fillId="0" borderId="0" xfId="37" applyFont="1" applyBorder="1" applyAlignment="1">
      <alignment vertical="top" wrapText="1"/>
    </xf>
    <xf numFmtId="169" fontId="11" fillId="3" borderId="0" xfId="37" applyNumberFormat="1" applyFont="1" applyFill="1" applyBorder="1" applyAlignment="1">
      <alignment horizontal="center" vertical="top" wrapText="1"/>
    </xf>
    <xf numFmtId="168" fontId="4" fillId="0" borderId="0" xfId="35" applyNumberFormat="1" applyFont="1" applyFill="1"/>
    <xf numFmtId="0" fontId="20" fillId="0" borderId="0" xfId="0" applyFont="1" applyAlignment="1">
      <alignment horizontal="left" vertical="center" wrapText="1"/>
    </xf>
    <xf numFmtId="169" fontId="20" fillId="0" borderId="0" xfId="0" applyNumberFormat="1" applyFont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top" wrapText="1"/>
    </xf>
    <xf numFmtId="0" fontId="21" fillId="0" borderId="0" xfId="0" applyFont="1" applyAlignment="1">
      <alignment horizontal="left" vertical="center" wrapText="1"/>
    </xf>
    <xf numFmtId="169" fontId="11" fillId="3" borderId="0" xfId="40" applyNumberFormat="1" applyFont="1" applyFill="1" applyBorder="1" applyAlignment="1">
      <alignment horizontal="center" vertical="center"/>
    </xf>
    <xf numFmtId="0" fontId="4" fillId="3" borderId="0" xfId="49" applyFont="1" applyFill="1" applyBorder="1" applyAlignment="1">
      <alignment vertical="top" wrapText="1"/>
    </xf>
    <xf numFmtId="169" fontId="4" fillId="3" borderId="0" xfId="40" applyNumberFormat="1" applyFont="1" applyFill="1" applyBorder="1" applyAlignment="1">
      <alignment horizontal="center" vertical="center"/>
    </xf>
    <xf numFmtId="169" fontId="4" fillId="0" borderId="0" xfId="40" applyNumberFormat="1" applyFont="1" applyFill="1" applyBorder="1" applyAlignment="1">
      <alignment horizontal="center" vertical="center"/>
    </xf>
    <xf numFmtId="169" fontId="4" fillId="0" borderId="0" xfId="35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1" fillId="3" borderId="0" xfId="0" applyFont="1" applyFill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 wrapText="1"/>
    </xf>
    <xf numFmtId="169" fontId="4" fillId="3" borderId="0" xfId="36" applyNumberFormat="1" applyFont="1" applyFill="1" applyBorder="1" applyAlignment="1">
      <alignment horizontal="center" vertical="center"/>
    </xf>
    <xf numFmtId="169" fontId="10" fillId="3" borderId="0" xfId="40" applyNumberFormat="1" applyFont="1" applyFill="1" applyBorder="1" applyAlignment="1">
      <alignment horizontal="center" vertical="center"/>
    </xf>
    <xf numFmtId="0" fontId="24" fillId="3" borderId="0" xfId="46" applyNumberFormat="1" applyFont="1" applyFill="1" applyBorder="1" applyAlignment="1">
      <alignment horizontal="justify" vertical="center" wrapText="1"/>
    </xf>
    <xf numFmtId="0" fontId="17" fillId="3" borderId="0" xfId="0" applyFont="1" applyFill="1" applyBorder="1" applyAlignment="1">
      <alignment vertical="top" wrapText="1"/>
    </xf>
    <xf numFmtId="169" fontId="24" fillId="0" borderId="0" xfId="35" applyNumberFormat="1" applyFont="1" applyFill="1" applyBorder="1" applyAlignment="1">
      <alignment horizontal="center" vertical="center"/>
    </xf>
    <xf numFmtId="0" fontId="24" fillId="3" borderId="0" xfId="35" applyFont="1" applyFill="1" applyBorder="1" applyAlignment="1" applyProtection="1">
      <alignment vertical="top" wrapText="1"/>
      <protection locked="0"/>
    </xf>
    <xf numFmtId="169" fontId="25" fillId="0" borderId="0" xfId="6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9" fontId="24" fillId="0" borderId="0" xfId="65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169" fontId="27" fillId="0" borderId="0" xfId="35" applyNumberFormat="1" applyFont="1" applyFill="1" applyBorder="1" applyAlignment="1">
      <alignment horizontal="center" vertical="center"/>
    </xf>
    <xf numFmtId="169" fontId="27" fillId="3" borderId="0" xfId="35" applyNumberFormat="1" applyFont="1" applyFill="1" applyBorder="1" applyAlignment="1">
      <alignment horizontal="center" vertical="center"/>
    </xf>
    <xf numFmtId="49" fontId="10" fillId="3" borderId="0" xfId="38" applyNumberFormat="1" applyFont="1" applyFill="1" applyBorder="1" applyAlignment="1">
      <alignment horizontal="center" vertical="center" wrapText="1"/>
    </xf>
    <xf numFmtId="169" fontId="25" fillId="3" borderId="0" xfId="65" applyNumberFormat="1" applyFont="1" applyFill="1" applyBorder="1" applyAlignment="1">
      <alignment horizontal="center" vertical="center" wrapText="1"/>
    </xf>
    <xf numFmtId="0" fontId="24" fillId="3" borderId="0" xfId="0" applyNumberFormat="1" applyFont="1" applyFill="1" applyBorder="1" applyAlignment="1">
      <alignment horizontal="left" vertical="center" wrapText="1"/>
    </xf>
    <xf numFmtId="169" fontId="1" fillId="3" borderId="0" xfId="40" applyNumberFormat="1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169" fontId="1" fillId="0" borderId="0" xfId="35" applyNumberFormat="1" applyFont="1" applyFill="1" applyBorder="1" applyAlignment="1">
      <alignment horizontal="center" vertical="center"/>
    </xf>
    <xf numFmtId="1" fontId="28" fillId="0" borderId="0" xfId="49" applyNumberFormat="1" applyFont="1" applyFill="1" applyBorder="1" applyAlignment="1">
      <alignment horizontal="center" vertical="center" wrapText="1"/>
    </xf>
    <xf numFmtId="0" fontId="1" fillId="0" borderId="0" xfId="35" applyFont="1" applyFill="1" applyAlignment="1">
      <alignment horizontal="center" vertical="center" wrapText="1"/>
    </xf>
    <xf numFmtId="0" fontId="1" fillId="0" borderId="0" xfId="35" applyFont="1" applyFill="1" applyAlignment="1">
      <alignment horizontal="center" vertical="center"/>
    </xf>
    <xf numFmtId="1" fontId="1" fillId="0" borderId="0" xfId="49" applyNumberFormat="1" applyFont="1" applyFill="1" applyBorder="1" applyAlignment="1">
      <alignment horizontal="center" vertical="center" wrapText="1"/>
    </xf>
    <xf numFmtId="0" fontId="1" fillId="0" borderId="0" xfId="35" applyFont="1" applyFill="1"/>
    <xf numFmtId="0" fontId="1" fillId="3" borderId="0" xfId="36" applyFont="1" applyFill="1" applyBorder="1" applyAlignment="1">
      <alignment vertical="top" wrapText="1"/>
    </xf>
    <xf numFmtId="169" fontId="4" fillId="3" borderId="0" xfId="35" applyNumberFormat="1" applyFont="1" applyFill="1" applyBorder="1" applyAlignment="1">
      <alignment horizontal="center" vertical="center"/>
    </xf>
    <xf numFmtId="49" fontId="10" fillId="0" borderId="0" xfId="38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8" fontId="4" fillId="3" borderId="0" xfId="4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169" fontId="29" fillId="0" borderId="0" xfId="40" applyNumberFormat="1" applyFont="1" applyFill="1" applyBorder="1" applyAlignment="1">
      <alignment horizontal="center" vertical="center"/>
    </xf>
    <xf numFmtId="0" fontId="10" fillId="0" borderId="0" xfId="37" applyFont="1" applyFill="1" applyBorder="1" applyAlignment="1">
      <alignment vertical="top" wrapText="1"/>
    </xf>
    <xf numFmtId="0" fontId="10" fillId="0" borderId="0" xfId="48" applyFont="1" applyFill="1" applyBorder="1" applyAlignment="1">
      <alignment vertical="top" wrapText="1"/>
    </xf>
    <xf numFmtId="0" fontId="10" fillId="3" borderId="0" xfId="37" applyFont="1" applyFill="1" applyBorder="1" applyAlignment="1">
      <alignment vertical="top" wrapText="1"/>
    </xf>
    <xf numFmtId="0" fontId="12" fillId="3" borderId="0" xfId="0" applyFont="1" applyFill="1" applyBorder="1" applyAlignment="1">
      <alignment vertical="top" wrapText="1"/>
    </xf>
    <xf numFmtId="0" fontId="30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1" fillId="3" borderId="0" xfId="38" applyNumberFormat="1" applyFont="1" applyFill="1" applyBorder="1" applyAlignment="1">
      <alignment horizontal="center" vertical="center" wrapText="1"/>
    </xf>
    <xf numFmtId="0" fontId="12" fillId="3" borderId="0" xfId="36" applyFont="1" applyFill="1" applyBorder="1" applyAlignment="1">
      <alignment wrapText="1"/>
    </xf>
    <xf numFmtId="49" fontId="8" fillId="0" borderId="0" xfId="37" applyNumberFormat="1" applyFont="1" applyBorder="1" applyAlignment="1">
      <alignment horizontal="center" vertical="top" wrapText="1"/>
    </xf>
    <xf numFmtId="0" fontId="1" fillId="0" borderId="0" xfId="37" applyFont="1" applyBorder="1" applyAlignment="1">
      <alignment vertical="top" wrapText="1"/>
    </xf>
    <xf numFmtId="168" fontId="11" fillId="0" borderId="0" xfId="40" applyNumberFormat="1" applyFont="1" applyFill="1" applyBorder="1" applyAlignment="1">
      <alignment horizontal="center" vertical="center"/>
    </xf>
    <xf numFmtId="168" fontId="3" fillId="0" borderId="0" xfId="35" applyNumberFormat="1" applyFont="1" applyFill="1" applyBorder="1" applyAlignment="1">
      <alignment horizontal="center"/>
    </xf>
    <xf numFmtId="168" fontId="4" fillId="0" borderId="0" xfId="35" applyNumberFormat="1" applyFont="1" applyFill="1" applyBorder="1" applyAlignment="1">
      <alignment horizontal="center"/>
    </xf>
    <xf numFmtId="168" fontId="31" fillId="0" borderId="0" xfId="35" applyNumberFormat="1" applyFont="1" applyFill="1" applyBorder="1"/>
    <xf numFmtId="0" fontId="9" fillId="0" borderId="0" xfId="49" applyFont="1" applyFill="1" applyBorder="1" applyAlignment="1">
      <alignment horizontal="center" vertical="top" wrapText="1"/>
    </xf>
    <xf numFmtId="168" fontId="1" fillId="3" borderId="0" xfId="35" applyNumberFormat="1" applyFont="1" applyFill="1" applyBorder="1"/>
    <xf numFmtId="0" fontId="1" fillId="0" borderId="0" xfId="0" applyNumberFormat="1" applyFont="1" applyFill="1" applyBorder="1" applyAlignment="1">
      <alignment horizontal="center" vertical="center" wrapText="1"/>
    </xf>
    <xf numFmtId="168" fontId="4" fillId="3" borderId="0" xfId="35" applyNumberFormat="1" applyFont="1" applyFill="1" applyBorder="1" applyAlignment="1">
      <alignment horizontal="center"/>
    </xf>
    <xf numFmtId="0" fontId="31" fillId="0" borderId="0" xfId="35" applyFont="1" applyFill="1" applyBorder="1" applyAlignment="1">
      <alignment horizontal="center"/>
    </xf>
    <xf numFmtId="0" fontId="4" fillId="0" borderId="0" xfId="49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justify" vertical="center" wrapText="1"/>
    </xf>
    <xf numFmtId="0" fontId="31" fillId="0" borderId="0" xfId="35" applyFont="1" applyFill="1" applyBorder="1" applyAlignment="1">
      <alignment vertical="top" wrapText="1"/>
    </xf>
    <xf numFmtId="0" fontId="1" fillId="0" borderId="0" xfId="35" applyFont="1" applyFill="1" applyBorder="1" applyAlignment="1">
      <alignment horizontal="center" vertical="top" wrapText="1"/>
    </xf>
    <xf numFmtId="168" fontId="31" fillId="3" borderId="0" xfId="35" applyNumberFormat="1" applyFont="1" applyFill="1" applyBorder="1" applyAlignment="1">
      <alignment horizontal="center"/>
    </xf>
    <xf numFmtId="0" fontId="31" fillId="0" borderId="0" xfId="35" applyFont="1" applyFill="1" applyBorder="1"/>
    <xf numFmtId="0" fontId="14" fillId="0" borderId="0" xfId="0" applyFont="1" applyAlignment="1">
      <alignment horizontal="center" vertical="center" wrapText="1"/>
    </xf>
    <xf numFmtId="174" fontId="24" fillId="3" borderId="0" xfId="70" applyNumberFormat="1" applyFont="1" applyFill="1" applyBorder="1" applyAlignment="1" applyProtection="1">
      <alignment horizontal="left" vertical="top" wrapText="1"/>
      <protection hidden="1"/>
    </xf>
    <xf numFmtId="49" fontId="17" fillId="3" borderId="0" xfId="0" applyNumberFormat="1" applyFont="1" applyFill="1" applyBorder="1" applyAlignment="1">
      <alignment horizontal="center" vertical="center" wrapText="1"/>
    </xf>
    <xf numFmtId="0" fontId="1" fillId="3" borderId="0" xfId="49" applyFont="1" applyFill="1" applyBorder="1" applyAlignment="1">
      <alignment horizontal="center" vertical="center" wrapText="1"/>
    </xf>
    <xf numFmtId="169" fontId="53" fillId="0" borderId="0" xfId="35" applyNumberFormat="1" applyFont="1" applyFill="1" applyBorder="1" applyAlignment="1">
      <alignment horizontal="center" vertical="center"/>
    </xf>
    <xf numFmtId="0" fontId="53" fillId="3" borderId="0" xfId="49" applyFont="1" applyFill="1" applyBorder="1" applyAlignment="1">
      <alignment vertical="top" wrapText="1"/>
    </xf>
    <xf numFmtId="0" fontId="53" fillId="0" borderId="0" xfId="0" applyNumberFormat="1" applyFont="1" applyFill="1" applyBorder="1" applyAlignment="1">
      <alignment horizontal="left" vertical="center" wrapText="1"/>
    </xf>
    <xf numFmtId="49" fontId="54" fillId="3" borderId="0" xfId="38" applyNumberFormat="1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vertical="center" wrapText="1"/>
    </xf>
    <xf numFmtId="0" fontId="56" fillId="3" borderId="0" xfId="0" applyFont="1" applyFill="1" applyBorder="1" applyAlignment="1">
      <alignment vertical="center" wrapText="1"/>
    </xf>
    <xf numFmtId="0" fontId="5" fillId="0" borderId="0" xfId="35" applyFont="1" applyFill="1" applyAlignment="1">
      <alignment horizontal="right" vertical="center"/>
    </xf>
  </cellXfs>
  <cellStyles count="71">
    <cellStyle name="Акцент1 2" xfId="1"/>
    <cellStyle name="Акцент1 3" xfId="2"/>
    <cellStyle name="Акцент2 2" xfId="3"/>
    <cellStyle name="Акцент2 3" xfId="4"/>
    <cellStyle name="Акцент3 2" xfId="5"/>
    <cellStyle name="Акцент3 3" xfId="6"/>
    <cellStyle name="Акцент4 2" xfId="7"/>
    <cellStyle name="Акцент4 3" xfId="8"/>
    <cellStyle name="Акцент5 2" xfId="9"/>
    <cellStyle name="Акцент5 3" xfId="10"/>
    <cellStyle name="Акцент6 2" xfId="11"/>
    <cellStyle name="Акцент6 3" xfId="12"/>
    <cellStyle name="Ввод  2" xfId="13"/>
    <cellStyle name="Ввод  3" xfId="14"/>
    <cellStyle name="Вывод 2" xfId="15"/>
    <cellStyle name="Вывод 3" xfId="16"/>
    <cellStyle name="Вычисление 2" xfId="17"/>
    <cellStyle name="Вычисление 3" xfId="18"/>
    <cellStyle name="Заголовок 1 2" xfId="19"/>
    <cellStyle name="Заголовок 1 3" xfId="20"/>
    <cellStyle name="Заголовок 2 2" xfId="21"/>
    <cellStyle name="Заголовок 2 3" xfId="22"/>
    <cellStyle name="Заголовок 3 2" xfId="23"/>
    <cellStyle name="Заголовок 3 3" xfId="24"/>
    <cellStyle name="Заголовок 4 2" xfId="25"/>
    <cellStyle name="Заголовок 4 3" xfId="26"/>
    <cellStyle name="Итог 2" xfId="27"/>
    <cellStyle name="Итог 3" xfId="28"/>
    <cellStyle name="Контрольная ячейка 2" xfId="29"/>
    <cellStyle name="Контрольная ячейка 3" xfId="30"/>
    <cellStyle name="Название 2" xfId="31"/>
    <cellStyle name="Название 3" xfId="32"/>
    <cellStyle name="Нейтральный 2" xfId="33"/>
    <cellStyle name="Нейтральный 3" xfId="34"/>
    <cellStyle name="Обычный" xfId="0" builtinId="0"/>
    <cellStyle name="Обычный 2" xfId="35"/>
    <cellStyle name="Обычный 2 10" xfId="70"/>
    <cellStyle name="Обычный 2 2" xfId="36"/>
    <cellStyle name="Обычный 3" xfId="37"/>
    <cellStyle name="Обычный 3 2" xfId="38"/>
    <cellStyle name="Обычный 3 3" xfId="39"/>
    <cellStyle name="Обычный 3_Книга1" xfId="40"/>
    <cellStyle name="Обычный 4" xfId="41"/>
    <cellStyle name="Обычный 5" xfId="42"/>
    <cellStyle name="Обычный 5 2" xfId="43"/>
    <cellStyle name="Обычный 6" xfId="44"/>
    <cellStyle name="Обычный 7" xfId="45"/>
    <cellStyle name="Обычный 8" xfId="46"/>
    <cellStyle name="Обычный_исполнение по поселениям" xfId="47"/>
    <cellStyle name="Обычный_Лист1" xfId="48"/>
    <cellStyle name="Обычный_республиканский  2005 г" xfId="49"/>
    <cellStyle name="Плохой 2" xfId="50"/>
    <cellStyle name="Плохой 3" xfId="51"/>
    <cellStyle name="Пояснение 2" xfId="52"/>
    <cellStyle name="Пояснение 3" xfId="53"/>
    <cellStyle name="Примечание 2" xfId="54"/>
    <cellStyle name="Примечание 3" xfId="55"/>
    <cellStyle name="Примечание 4" xfId="56"/>
    <cellStyle name="Связанная ячейка 2" xfId="57"/>
    <cellStyle name="Связанная ячейка 3" xfId="58"/>
    <cellStyle name="Текст предупреждения 2" xfId="59"/>
    <cellStyle name="Текст предупреждения 3" xfId="60"/>
    <cellStyle name="Финансовый 2" xfId="61"/>
    <cellStyle name="Финансовый 3" xfId="62"/>
    <cellStyle name="Финансовый 4" xfId="63"/>
    <cellStyle name="Финансовый 4 2" xfId="64"/>
    <cellStyle name="Финансовый 5" xfId="65"/>
    <cellStyle name="Финансовый 5 2" xfId="66"/>
    <cellStyle name="Финансовый 5 3" xfId="67"/>
    <cellStyle name="Хороший 2" xfId="68"/>
    <cellStyle name="Хороший 3" xfId="6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9"/>
  <sheetViews>
    <sheetView view="pageBreakPreview" zoomScale="82" zoomScaleNormal="100" workbookViewId="0">
      <pane ySplit="9" topLeftCell="A10" activePane="bottomLeft" state="frozen"/>
      <selection pane="bottomLeft" activeCell="E71" sqref="E71"/>
    </sheetView>
  </sheetViews>
  <sheetFormatPr defaultColWidth="9.140625" defaultRowHeight="12.75" x14ac:dyDescent="0.2"/>
  <cols>
    <col min="1" max="1" width="33.140625" style="3" customWidth="1"/>
    <col min="2" max="2" width="53.5703125" style="4" customWidth="1"/>
    <col min="3" max="3" width="16.7109375" style="5" customWidth="1"/>
    <col min="4" max="4" width="14.42578125" style="6" customWidth="1"/>
    <col min="5" max="5" width="14.85546875" style="6" customWidth="1"/>
    <col min="6" max="6" width="9.140625" style="7" hidden="1" customWidth="1"/>
    <col min="7" max="7" width="19.85546875" style="8" customWidth="1"/>
    <col min="8" max="8" width="9.140625" style="8"/>
    <col min="9" max="9" width="9.140625" style="9"/>
    <col min="10" max="11" width="9.140625" style="10"/>
    <col min="12" max="12" width="9.140625" style="9"/>
    <col min="13" max="13" width="9.140625" style="7"/>
    <col min="14" max="15" width="9.140625" style="8"/>
    <col min="16" max="28" width="9.140625" style="9"/>
    <col min="29" max="30" width="9.140625" style="6"/>
    <col min="31" max="16384" width="9.140625" style="9"/>
  </cols>
  <sheetData>
    <row r="1" spans="1:41" hidden="1" x14ac:dyDescent="0.2">
      <c r="B1" s="3"/>
      <c r="C1" s="3"/>
    </row>
    <row r="2" spans="1:41" x14ac:dyDescent="0.2">
      <c r="B2" s="11"/>
      <c r="C2" s="11"/>
      <c r="D2" s="11"/>
      <c r="E2" s="11" t="s">
        <v>0</v>
      </c>
      <c r="F2" s="8"/>
      <c r="G2" s="9"/>
      <c r="H2" s="9"/>
      <c r="J2" s="9"/>
      <c r="K2" s="7"/>
      <c r="L2" s="8"/>
      <c r="M2" s="8"/>
      <c r="N2" s="9"/>
      <c r="O2" s="9"/>
      <c r="AA2" s="6"/>
      <c r="AB2" s="6"/>
      <c r="AC2" s="9"/>
      <c r="AD2" s="9"/>
    </row>
    <row r="3" spans="1:41" x14ac:dyDescent="0.2">
      <c r="B3" s="11"/>
      <c r="C3" s="11"/>
      <c r="D3" s="11"/>
      <c r="E3" s="11" t="s">
        <v>1</v>
      </c>
      <c r="F3" s="8"/>
      <c r="G3" s="9"/>
      <c r="H3" s="9"/>
      <c r="J3" s="9"/>
      <c r="K3" s="7"/>
      <c r="L3" s="8"/>
      <c r="M3" s="8"/>
      <c r="N3" s="9"/>
      <c r="O3" s="9"/>
      <c r="AA3" s="6"/>
      <c r="AB3" s="6"/>
      <c r="AC3" s="9"/>
      <c r="AD3" s="9"/>
    </row>
    <row r="4" spans="1:41" x14ac:dyDescent="0.2">
      <c r="B4" s="11"/>
      <c r="C4" s="11"/>
      <c r="D4" s="11"/>
      <c r="E4" s="11" t="s">
        <v>2</v>
      </c>
      <c r="F4" s="8"/>
      <c r="G4" s="9"/>
      <c r="H4" s="9"/>
      <c r="J4" s="9"/>
      <c r="K4" s="7"/>
      <c r="L4" s="8"/>
      <c r="M4" s="8"/>
      <c r="N4" s="9"/>
      <c r="O4" s="9"/>
      <c r="AA4" s="6"/>
      <c r="AB4" s="6"/>
      <c r="AC4" s="9"/>
      <c r="AD4" s="9"/>
    </row>
    <row r="5" spans="1:41" x14ac:dyDescent="0.2">
      <c r="B5" s="11"/>
      <c r="C5" s="11"/>
      <c r="D5" s="11"/>
      <c r="E5" s="11" t="s">
        <v>3</v>
      </c>
      <c r="F5" s="8"/>
      <c r="G5" s="9"/>
      <c r="H5" s="9"/>
      <c r="J5" s="9"/>
      <c r="K5" s="7"/>
      <c r="L5" s="8"/>
      <c r="M5" s="8"/>
      <c r="N5" s="9"/>
      <c r="O5" s="9"/>
      <c r="AA5" s="6"/>
      <c r="AB5" s="6"/>
      <c r="AC5" s="9"/>
      <c r="AD5" s="9"/>
    </row>
    <row r="6" spans="1:41" x14ac:dyDescent="0.2">
      <c r="C6" s="12"/>
      <c r="F6" s="8"/>
      <c r="G6" s="9"/>
      <c r="H6" s="9"/>
      <c r="J6" s="9"/>
      <c r="K6" s="7"/>
      <c r="L6" s="8"/>
      <c r="M6" s="8"/>
      <c r="N6" s="9"/>
      <c r="O6" s="9"/>
      <c r="AA6" s="6"/>
      <c r="AB6" s="6"/>
      <c r="AC6" s="9"/>
      <c r="AD6" s="9"/>
    </row>
    <row r="7" spans="1:41" ht="15.75" x14ac:dyDescent="0.2">
      <c r="A7" s="134" t="s">
        <v>4</v>
      </c>
      <c r="B7" s="134"/>
      <c r="C7" s="134"/>
      <c r="D7" s="134"/>
      <c r="E7" s="13"/>
      <c r="F7" s="8"/>
      <c r="G7" s="9"/>
      <c r="H7" s="9"/>
      <c r="J7" s="9"/>
      <c r="K7" s="7"/>
      <c r="L7" s="8"/>
      <c r="M7" s="8"/>
      <c r="N7" s="9"/>
      <c r="O7" s="9"/>
      <c r="AA7" s="6"/>
      <c r="AB7" s="6"/>
      <c r="AC7" s="9"/>
      <c r="AD7" s="9"/>
    </row>
    <row r="8" spans="1:41" x14ac:dyDescent="0.2">
      <c r="C8" s="14"/>
      <c r="D8" s="14"/>
      <c r="E8" s="14" t="s">
        <v>5</v>
      </c>
      <c r="F8" s="8"/>
      <c r="G8" s="9"/>
      <c r="H8" s="9"/>
      <c r="J8" s="9"/>
      <c r="K8" s="7"/>
      <c r="L8" s="8"/>
      <c r="M8" s="8"/>
      <c r="N8" s="9"/>
      <c r="O8" s="9"/>
      <c r="AA8" s="6"/>
      <c r="AB8" s="6"/>
      <c r="AC8" s="9"/>
      <c r="AD8" s="9"/>
    </row>
    <row r="9" spans="1:41" s="1" customFormat="1" ht="42" customHeight="1" x14ac:dyDescent="0.25">
      <c r="A9" s="15" t="s">
        <v>6</v>
      </c>
      <c r="B9" s="15" t="s">
        <v>7</v>
      </c>
      <c r="C9" s="16" t="s">
        <v>8</v>
      </c>
      <c r="D9" s="16" t="s">
        <v>9</v>
      </c>
      <c r="E9" s="16" t="s">
        <v>10</v>
      </c>
      <c r="F9" s="17"/>
      <c r="G9" s="18"/>
      <c r="H9" s="18"/>
      <c r="I9" s="18"/>
      <c r="J9" s="18"/>
      <c r="K9" s="21"/>
      <c r="L9" s="84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86"/>
      <c r="AB9" s="1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</row>
    <row r="10" spans="1:41" s="2" customFormat="1" ht="31.5" customHeight="1" x14ac:dyDescent="0.2">
      <c r="A10" s="19" t="s">
        <v>11</v>
      </c>
      <c r="B10" s="20" t="s">
        <v>12</v>
      </c>
      <c r="C10" s="21">
        <f>C11+C13+C15+C20+C26+C27+C30+C32+C37+C4+C35+C45+C48</f>
        <v>39809</v>
      </c>
      <c r="D10" s="21">
        <f>D11+D13+D15+D20+D26+D27+D30+D32+D37+D4+D35+D45+D48</f>
        <v>14337.600000000002</v>
      </c>
      <c r="E10" s="21">
        <f t="shared" ref="E10:E16" si="0">D10/C10*100</f>
        <v>36.01597628676933</v>
      </c>
      <c r="F10" s="17"/>
      <c r="G10" s="22"/>
      <c r="H10" s="22"/>
      <c r="I10" s="22"/>
      <c r="J10" s="22"/>
      <c r="K10" s="85"/>
      <c r="L10" s="84"/>
      <c r="M10" s="17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86"/>
      <c r="AB10" s="17"/>
      <c r="AC10" s="88"/>
      <c r="AD10" s="88"/>
      <c r="AE10" s="88"/>
      <c r="AF10" s="88"/>
      <c r="AG10" s="88"/>
      <c r="AH10" s="88"/>
      <c r="AI10" s="88"/>
      <c r="AJ10" s="90"/>
      <c r="AK10" s="90"/>
      <c r="AL10" s="90"/>
      <c r="AM10" s="90"/>
      <c r="AN10" s="90"/>
      <c r="AO10" s="90"/>
    </row>
    <row r="11" spans="1:41" s="2" customFormat="1" ht="35.25" customHeight="1" x14ac:dyDescent="0.2">
      <c r="A11" s="19" t="s">
        <v>13</v>
      </c>
      <c r="B11" s="20" t="s">
        <v>14</v>
      </c>
      <c r="C11" s="21">
        <f>C12</f>
        <v>26370</v>
      </c>
      <c r="D11" s="21">
        <f>D12</f>
        <v>7165.8</v>
      </c>
      <c r="E11" s="21">
        <f t="shared" si="0"/>
        <v>27.1740614334471</v>
      </c>
      <c r="F11" s="17"/>
      <c r="G11" s="22"/>
      <c r="H11" s="22"/>
      <c r="I11" s="22"/>
      <c r="J11" s="22"/>
      <c r="K11" s="85"/>
      <c r="L11" s="84"/>
      <c r="M11" s="17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86"/>
      <c r="AB11" s="17"/>
      <c r="AC11" s="88"/>
      <c r="AD11" s="88"/>
      <c r="AE11" s="88"/>
      <c r="AF11" s="88"/>
      <c r="AG11" s="88"/>
      <c r="AH11" s="88"/>
      <c r="AI11" s="88"/>
      <c r="AJ11" s="90"/>
      <c r="AK11" s="90"/>
      <c r="AL11" s="90"/>
      <c r="AM11" s="90"/>
      <c r="AN11" s="90"/>
      <c r="AO11" s="90"/>
    </row>
    <row r="12" spans="1:41" s="2" customFormat="1" ht="18.75" customHeight="1" x14ac:dyDescent="0.2">
      <c r="A12" s="23" t="s">
        <v>15</v>
      </c>
      <c r="B12" s="24" t="s">
        <v>16</v>
      </c>
      <c r="C12" s="25">
        <v>26370</v>
      </c>
      <c r="D12" s="25">
        <v>7165.8</v>
      </c>
      <c r="E12" s="25">
        <f t="shared" si="0"/>
        <v>27.1740614334471</v>
      </c>
      <c r="F12" s="17"/>
      <c r="G12" s="26"/>
      <c r="H12" s="22"/>
      <c r="I12" s="26"/>
      <c r="J12" s="22"/>
      <c r="K12" s="85"/>
      <c r="L12" s="84"/>
      <c r="M12" s="17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86"/>
      <c r="AB12" s="17"/>
      <c r="AC12" s="88"/>
      <c r="AD12" s="88"/>
      <c r="AE12" s="88"/>
      <c r="AF12" s="88"/>
      <c r="AG12" s="88"/>
      <c r="AH12" s="88"/>
      <c r="AI12" s="88"/>
      <c r="AJ12" s="90"/>
      <c r="AK12" s="90"/>
      <c r="AL12" s="90"/>
      <c r="AM12" s="90"/>
      <c r="AN12" s="90"/>
      <c r="AO12" s="90"/>
    </row>
    <row r="13" spans="1:41" s="2" customFormat="1" ht="38.25" x14ac:dyDescent="0.2">
      <c r="A13" s="19" t="s">
        <v>17</v>
      </c>
      <c r="B13" s="27" t="s">
        <v>18</v>
      </c>
      <c r="C13" s="21">
        <f>C14</f>
        <v>10645</v>
      </c>
      <c r="D13" s="21">
        <f>D14</f>
        <v>5121.3</v>
      </c>
      <c r="E13" s="25">
        <f t="shared" si="0"/>
        <v>48.109910756223577</v>
      </c>
      <c r="F13" s="17"/>
      <c r="G13" s="22" t="s">
        <v>19</v>
      </c>
      <c r="H13" s="22"/>
      <c r="I13" s="22"/>
      <c r="J13" s="22"/>
      <c r="K13" s="85"/>
      <c r="L13" s="84"/>
      <c r="M13" s="17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6"/>
      <c r="AB13" s="17"/>
      <c r="AC13" s="88"/>
      <c r="AD13" s="88"/>
      <c r="AE13" s="88"/>
      <c r="AF13" s="88"/>
      <c r="AG13" s="88"/>
      <c r="AH13" s="88"/>
      <c r="AI13" s="88"/>
      <c r="AJ13" s="90"/>
      <c r="AK13" s="90"/>
      <c r="AL13" s="90"/>
      <c r="AM13" s="90"/>
      <c r="AN13" s="90"/>
      <c r="AO13" s="90"/>
    </row>
    <row r="14" spans="1:41" s="2" customFormat="1" ht="28.5" customHeight="1" x14ac:dyDescent="0.2">
      <c r="A14" s="23" t="s">
        <v>20</v>
      </c>
      <c r="B14" s="28" t="s">
        <v>21</v>
      </c>
      <c r="C14" s="25">
        <v>10645</v>
      </c>
      <c r="D14" s="25">
        <v>5121.3</v>
      </c>
      <c r="E14" s="25">
        <f t="shared" si="0"/>
        <v>48.109910756223577</v>
      </c>
      <c r="F14" s="17"/>
      <c r="G14" s="22"/>
      <c r="H14" s="22"/>
      <c r="I14" s="22"/>
      <c r="J14" s="22"/>
      <c r="K14" s="85"/>
      <c r="L14" s="84"/>
      <c r="M14" s="17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86"/>
      <c r="AB14" s="17"/>
      <c r="AC14" s="88"/>
      <c r="AD14" s="88"/>
      <c r="AE14" s="88"/>
      <c r="AF14" s="88"/>
      <c r="AG14" s="88"/>
      <c r="AH14" s="88"/>
      <c r="AI14" s="88"/>
      <c r="AJ14" s="90"/>
      <c r="AK14" s="90"/>
      <c r="AL14" s="90"/>
      <c r="AM14" s="90"/>
      <c r="AN14" s="90"/>
      <c r="AO14" s="90"/>
    </row>
    <row r="15" spans="1:41" s="2" customFormat="1" ht="28.5" customHeight="1" x14ac:dyDescent="0.2">
      <c r="A15" s="19" t="s">
        <v>22</v>
      </c>
      <c r="B15" s="20" t="s">
        <v>23</v>
      </c>
      <c r="C15" s="21">
        <f>C19+C16+C18+C17</f>
        <v>1717</v>
      </c>
      <c r="D15" s="21">
        <f>D19+D16+D18+D17</f>
        <v>807.30000000000007</v>
      </c>
      <c r="E15" s="25">
        <f t="shared" si="0"/>
        <v>47.018054746651138</v>
      </c>
      <c r="F15" s="17"/>
      <c r="G15" s="22"/>
      <c r="H15" s="22"/>
      <c r="I15" s="22"/>
      <c r="J15" s="22"/>
      <c r="K15" s="85"/>
      <c r="L15" s="84"/>
      <c r="M15" s="17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86"/>
      <c r="AB15" s="17"/>
      <c r="AC15" s="88"/>
      <c r="AD15" s="88"/>
      <c r="AE15" s="88"/>
      <c r="AF15" s="88"/>
      <c r="AG15" s="88"/>
      <c r="AH15" s="88"/>
      <c r="AI15" s="88"/>
      <c r="AJ15" s="90"/>
      <c r="AK15" s="90"/>
      <c r="AL15" s="90"/>
      <c r="AM15" s="90"/>
      <c r="AN15" s="90"/>
      <c r="AO15" s="90"/>
    </row>
    <row r="16" spans="1:41" s="2" customFormat="1" ht="25.5" x14ac:dyDescent="0.2">
      <c r="A16" s="23" t="s">
        <v>24</v>
      </c>
      <c r="B16" s="24" t="s">
        <v>25</v>
      </c>
      <c r="C16" s="25">
        <v>1626</v>
      </c>
      <c r="D16" s="25">
        <v>728.6</v>
      </c>
      <c r="E16" s="25">
        <f t="shared" si="0"/>
        <v>44.809348093480935</v>
      </c>
      <c r="F16" s="17"/>
      <c r="G16" s="22"/>
      <c r="H16" s="22"/>
      <c r="I16" s="22"/>
      <c r="J16" s="22"/>
      <c r="K16" s="85"/>
      <c r="L16" s="84"/>
      <c r="M16" s="17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86"/>
      <c r="AB16" s="17"/>
      <c r="AC16" s="88"/>
      <c r="AD16" s="88"/>
      <c r="AE16" s="88"/>
      <c r="AF16" s="88"/>
      <c r="AG16" s="88"/>
      <c r="AH16" s="88"/>
      <c r="AI16" s="88"/>
      <c r="AJ16" s="90"/>
      <c r="AK16" s="90"/>
      <c r="AL16" s="90"/>
      <c r="AM16" s="90"/>
      <c r="AN16" s="90"/>
      <c r="AO16" s="90"/>
    </row>
    <row r="17" spans="1:41" s="2" customFormat="1" ht="31.5" hidden="1" customHeight="1" x14ac:dyDescent="0.2">
      <c r="A17" s="23" t="s">
        <v>26</v>
      </c>
      <c r="B17" s="24" t="s">
        <v>27</v>
      </c>
      <c r="C17" s="25">
        <v>0</v>
      </c>
      <c r="D17" s="25">
        <v>0</v>
      </c>
      <c r="E17" s="25">
        <v>0</v>
      </c>
      <c r="F17" s="17"/>
      <c r="G17" s="24"/>
      <c r="H17" s="22"/>
      <c r="I17" s="22"/>
      <c r="J17" s="22"/>
      <c r="K17" s="85"/>
      <c r="L17" s="84"/>
      <c r="M17" s="17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86"/>
      <c r="AB17" s="17"/>
      <c r="AC17" s="88"/>
      <c r="AD17" s="88"/>
      <c r="AE17" s="88"/>
      <c r="AF17" s="88"/>
      <c r="AG17" s="88"/>
      <c r="AH17" s="88"/>
      <c r="AI17" s="88"/>
      <c r="AJ17" s="90"/>
      <c r="AK17" s="90"/>
      <c r="AL17" s="90"/>
      <c r="AM17" s="90"/>
      <c r="AN17" s="90"/>
      <c r="AO17" s="90"/>
    </row>
    <row r="18" spans="1:41" s="2" customFormat="1" ht="36" customHeight="1" x14ac:dyDescent="0.2">
      <c r="A18" s="23" t="s">
        <v>28</v>
      </c>
      <c r="B18" s="24" t="s">
        <v>29</v>
      </c>
      <c r="C18" s="25">
        <v>11</v>
      </c>
      <c r="D18" s="25">
        <v>9.1999999999999993</v>
      </c>
      <c r="E18" s="25">
        <f>D18/C18*100</f>
        <v>83.636363636363626</v>
      </c>
      <c r="F18" s="17"/>
      <c r="G18" s="22"/>
      <c r="H18" s="22"/>
      <c r="I18" s="22"/>
      <c r="J18" s="22"/>
      <c r="K18" s="85"/>
      <c r="L18" s="84"/>
      <c r="M18" s="17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86"/>
      <c r="AB18" s="17"/>
      <c r="AC18" s="88"/>
      <c r="AD18" s="88"/>
      <c r="AE18" s="88"/>
      <c r="AF18" s="88"/>
      <c r="AG18" s="88"/>
      <c r="AH18" s="88"/>
      <c r="AI18" s="88"/>
      <c r="AJ18" s="90"/>
      <c r="AK18" s="90"/>
      <c r="AL18" s="90"/>
      <c r="AM18" s="90"/>
      <c r="AN18" s="90"/>
      <c r="AO18" s="90"/>
    </row>
    <row r="19" spans="1:41" s="2" customFormat="1" ht="38.25" customHeight="1" x14ac:dyDescent="0.2">
      <c r="A19" s="23" t="s">
        <v>30</v>
      </c>
      <c r="B19" s="24" t="s">
        <v>31</v>
      </c>
      <c r="C19" s="25">
        <v>80</v>
      </c>
      <c r="D19" s="25">
        <v>69.5</v>
      </c>
      <c r="E19" s="25">
        <f>D19/C19*100</f>
        <v>86.875</v>
      </c>
      <c r="F19" s="17"/>
      <c r="G19" s="22"/>
      <c r="H19" s="22"/>
      <c r="I19" s="22"/>
      <c r="J19" s="22"/>
      <c r="K19" s="85"/>
      <c r="L19" s="84"/>
      <c r="M19" s="17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86"/>
      <c r="AB19" s="17"/>
      <c r="AC19" s="88"/>
      <c r="AD19" s="88"/>
      <c r="AE19" s="88"/>
      <c r="AF19" s="88"/>
      <c r="AG19" s="88"/>
      <c r="AH19" s="88"/>
      <c r="AI19" s="88"/>
      <c r="AJ19" s="90"/>
      <c r="AK19" s="90"/>
      <c r="AL19" s="90"/>
      <c r="AM19" s="90"/>
      <c r="AN19" s="90"/>
      <c r="AO19" s="90"/>
    </row>
    <row r="20" spans="1:41" s="2" customFormat="1" ht="14.25" x14ac:dyDescent="0.2">
      <c r="A20" s="19" t="s">
        <v>32</v>
      </c>
      <c r="B20" s="20" t="s">
        <v>33</v>
      </c>
      <c r="C20" s="21">
        <f>C21+C22+C23+C24</f>
        <v>347</v>
      </c>
      <c r="D20" s="21">
        <f>D22+D24+D21</f>
        <v>291.5</v>
      </c>
      <c r="E20" s="25">
        <f>D20/C20*100</f>
        <v>84.005763688760808</v>
      </c>
      <c r="F20" s="17"/>
      <c r="G20" s="22"/>
      <c r="H20" s="22"/>
      <c r="I20" s="22"/>
      <c r="J20" s="22"/>
      <c r="K20" s="85"/>
      <c r="L20" s="84"/>
      <c r="M20" s="17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86"/>
      <c r="AB20" s="17"/>
      <c r="AC20" s="88"/>
      <c r="AD20" s="88"/>
      <c r="AE20" s="88"/>
      <c r="AF20" s="88"/>
      <c r="AG20" s="88"/>
      <c r="AH20" s="88"/>
      <c r="AI20" s="88"/>
      <c r="AJ20" s="90"/>
      <c r="AK20" s="90"/>
      <c r="AL20" s="90"/>
      <c r="AM20" s="90"/>
      <c r="AN20" s="90"/>
      <c r="AO20" s="90"/>
    </row>
    <row r="21" spans="1:41" s="2" customFormat="1" ht="30" customHeight="1" x14ac:dyDescent="0.2">
      <c r="A21" s="23" t="s">
        <v>34</v>
      </c>
      <c r="B21" s="24" t="s">
        <v>35</v>
      </c>
      <c r="C21" s="25"/>
      <c r="D21" s="25"/>
      <c r="E21" s="25">
        <v>0</v>
      </c>
      <c r="F21" s="17"/>
      <c r="G21" s="22"/>
      <c r="H21" s="22"/>
      <c r="I21" s="22"/>
      <c r="J21" s="22"/>
      <c r="K21" s="85"/>
      <c r="L21" s="84"/>
      <c r="M21" s="17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86"/>
      <c r="AB21" s="17"/>
      <c r="AC21" s="88"/>
      <c r="AD21" s="88"/>
      <c r="AE21" s="88"/>
      <c r="AF21" s="88"/>
      <c r="AG21" s="88"/>
      <c r="AH21" s="88"/>
      <c r="AI21" s="88"/>
      <c r="AJ21" s="90"/>
      <c r="AK21" s="90"/>
      <c r="AL21" s="90"/>
      <c r="AM21" s="90"/>
      <c r="AN21" s="90"/>
      <c r="AO21" s="90"/>
    </row>
    <row r="22" spans="1:41" s="2" customFormat="1" ht="13.5" customHeight="1" x14ac:dyDescent="0.2">
      <c r="A22" s="23" t="s">
        <v>36</v>
      </c>
      <c r="B22" s="24" t="s">
        <v>37</v>
      </c>
      <c r="C22" s="25">
        <v>347</v>
      </c>
      <c r="D22" s="25">
        <v>291.5</v>
      </c>
      <c r="E22" s="25">
        <f>D22/C22*100</f>
        <v>84.005763688760808</v>
      </c>
      <c r="F22" s="17"/>
      <c r="G22" s="22"/>
      <c r="H22" s="22"/>
      <c r="I22" s="22"/>
      <c r="J22" s="22"/>
      <c r="K22" s="85"/>
      <c r="L22" s="84"/>
      <c r="M22" s="17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86"/>
      <c r="AB22" s="17"/>
      <c r="AC22" s="88"/>
      <c r="AD22" s="88"/>
      <c r="AE22" s="88"/>
      <c r="AF22" s="88"/>
      <c r="AG22" s="88"/>
      <c r="AH22" s="88"/>
      <c r="AI22" s="88"/>
      <c r="AJ22" s="90"/>
      <c r="AK22" s="90"/>
      <c r="AL22" s="90"/>
      <c r="AM22" s="90"/>
      <c r="AN22" s="90"/>
      <c r="AO22" s="90"/>
    </row>
    <row r="23" spans="1:41" s="2" customFormat="1" ht="66" hidden="1" customHeight="1" x14ac:dyDescent="0.2">
      <c r="A23" s="23" t="s">
        <v>38</v>
      </c>
      <c r="B23" s="29" t="s">
        <v>39</v>
      </c>
      <c r="C23" s="25">
        <v>0</v>
      </c>
      <c r="D23" s="25">
        <v>0</v>
      </c>
      <c r="E23" s="25" t="e">
        <f>D23/#REF!*100</f>
        <v>#REF!</v>
      </c>
      <c r="F23" s="17"/>
      <c r="G23" s="22"/>
      <c r="H23" s="22"/>
      <c r="I23" s="22"/>
      <c r="J23" s="22"/>
      <c r="K23" s="85"/>
      <c r="L23" s="84"/>
      <c r="M23" s="17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86"/>
      <c r="AB23" s="17"/>
      <c r="AC23" s="88"/>
      <c r="AD23" s="88"/>
      <c r="AE23" s="88"/>
      <c r="AF23" s="88"/>
      <c r="AG23" s="88"/>
      <c r="AH23" s="88"/>
      <c r="AI23" s="88"/>
      <c r="AJ23" s="90"/>
      <c r="AK23" s="90"/>
      <c r="AL23" s="90"/>
      <c r="AM23" s="90"/>
      <c r="AN23" s="90"/>
      <c r="AO23" s="90"/>
    </row>
    <row r="24" spans="1:41" s="2" customFormat="1" ht="14.25" x14ac:dyDescent="0.2">
      <c r="A24" s="23" t="s">
        <v>40</v>
      </c>
      <c r="B24" s="30" t="s">
        <v>41</v>
      </c>
      <c r="C24" s="25"/>
      <c r="D24" s="25"/>
      <c r="E24" s="25">
        <v>0</v>
      </c>
      <c r="F24" s="17"/>
      <c r="G24" s="22"/>
      <c r="H24" s="22"/>
      <c r="I24" s="22"/>
      <c r="J24" s="22"/>
      <c r="K24" s="85"/>
      <c r="L24" s="84"/>
      <c r="M24" s="17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86"/>
      <c r="AB24" s="17"/>
      <c r="AC24" s="88"/>
      <c r="AD24" s="88"/>
      <c r="AE24" s="88"/>
      <c r="AF24" s="88"/>
      <c r="AG24" s="88"/>
      <c r="AH24" s="88"/>
      <c r="AI24" s="88"/>
      <c r="AJ24" s="90"/>
      <c r="AK24" s="90"/>
      <c r="AL24" s="90"/>
      <c r="AM24" s="90"/>
      <c r="AN24" s="90"/>
      <c r="AO24" s="90"/>
    </row>
    <row r="25" spans="1:41" s="2" customFormat="1" ht="39" customHeight="1" x14ac:dyDescent="0.2">
      <c r="A25" s="31" t="s">
        <v>42</v>
      </c>
      <c r="B25" s="32" t="s">
        <v>43</v>
      </c>
      <c r="C25" s="21">
        <v>337</v>
      </c>
      <c r="D25" s="21">
        <v>134.19999999999999</v>
      </c>
      <c r="E25" s="25">
        <f>D25/C25*100</f>
        <v>39.821958456973292</v>
      </c>
      <c r="F25" s="17"/>
      <c r="G25" s="22"/>
      <c r="H25" s="22"/>
      <c r="I25" s="22"/>
      <c r="J25" s="22"/>
      <c r="K25" s="85"/>
      <c r="L25" s="84"/>
      <c r="M25" s="17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86"/>
      <c r="AB25" s="17"/>
      <c r="AC25" s="88"/>
      <c r="AD25" s="88"/>
      <c r="AE25" s="88"/>
      <c r="AF25" s="88"/>
      <c r="AG25" s="88"/>
      <c r="AH25" s="88"/>
      <c r="AI25" s="88"/>
      <c r="AJ25" s="90"/>
      <c r="AK25" s="90"/>
      <c r="AL25" s="90"/>
      <c r="AM25" s="90"/>
      <c r="AN25" s="90"/>
      <c r="AO25" s="90"/>
    </row>
    <row r="26" spans="1:41" s="2" customFormat="1" ht="25.5" x14ac:dyDescent="0.2">
      <c r="A26" s="33" t="s">
        <v>44</v>
      </c>
      <c r="B26" s="24" t="s">
        <v>45</v>
      </c>
      <c r="C26" s="25">
        <v>337</v>
      </c>
      <c r="D26" s="25">
        <v>134.19999999999999</v>
      </c>
      <c r="E26" s="25">
        <f>D26/C26*100</f>
        <v>39.821958456973292</v>
      </c>
      <c r="F26" s="17"/>
      <c r="G26" s="22"/>
      <c r="H26" s="22"/>
      <c r="I26" s="22"/>
      <c r="J26" s="22"/>
      <c r="K26" s="85"/>
      <c r="L26" s="84"/>
      <c r="M26" s="17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86"/>
      <c r="AB26" s="17"/>
      <c r="AC26" s="88"/>
      <c r="AD26" s="88"/>
      <c r="AE26" s="88"/>
      <c r="AF26" s="88"/>
      <c r="AG26" s="88"/>
      <c r="AH26" s="88"/>
      <c r="AI26" s="88"/>
      <c r="AJ26" s="90"/>
      <c r="AK26" s="90"/>
      <c r="AL26" s="90"/>
      <c r="AM26" s="90"/>
      <c r="AN26" s="90"/>
      <c r="AO26" s="90"/>
    </row>
    <row r="27" spans="1:41" s="2" customFormat="1" ht="38.25" x14ac:dyDescent="0.2">
      <c r="A27" s="19" t="s">
        <v>46</v>
      </c>
      <c r="B27" s="32" t="s">
        <v>47</v>
      </c>
      <c r="C27" s="21">
        <f>C29+C28</f>
        <v>123</v>
      </c>
      <c r="D27" s="21">
        <f>D28+D29</f>
        <v>18.2</v>
      </c>
      <c r="E27" s="25">
        <f>D27/C27*100</f>
        <v>14.796747967479673</v>
      </c>
      <c r="F27" s="17"/>
      <c r="G27" s="26" t="s">
        <v>19</v>
      </c>
      <c r="H27" s="22"/>
      <c r="I27" s="26"/>
      <c r="J27" s="22"/>
      <c r="K27" s="85"/>
      <c r="L27" s="84"/>
      <c r="M27" s="17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86"/>
      <c r="AB27" s="17"/>
      <c r="AC27" s="88"/>
      <c r="AD27" s="88"/>
      <c r="AE27" s="88"/>
      <c r="AF27" s="88"/>
      <c r="AG27" s="88"/>
      <c r="AH27" s="88"/>
      <c r="AI27" s="88"/>
      <c r="AJ27" s="90"/>
      <c r="AK27" s="90"/>
      <c r="AL27" s="90"/>
      <c r="AM27" s="90"/>
      <c r="AN27" s="90"/>
      <c r="AO27" s="90"/>
    </row>
    <row r="28" spans="1:41" s="2" customFormat="1" ht="64.900000000000006" customHeight="1" x14ac:dyDescent="0.2">
      <c r="A28" s="23" t="s">
        <v>48</v>
      </c>
      <c r="B28" s="28" t="s">
        <v>49</v>
      </c>
      <c r="C28" s="25">
        <v>123</v>
      </c>
      <c r="D28" s="25">
        <v>18.2</v>
      </c>
      <c r="E28" s="25">
        <f>D28/C28*100</f>
        <v>14.796747967479673</v>
      </c>
      <c r="F28" s="17"/>
      <c r="G28" s="22"/>
      <c r="H28" s="22"/>
      <c r="I28" s="22"/>
      <c r="J28" s="22"/>
      <c r="K28" s="85"/>
      <c r="L28" s="84"/>
      <c r="M28" s="17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86"/>
      <c r="AB28" s="17"/>
      <c r="AC28" s="88"/>
      <c r="AD28" s="88"/>
      <c r="AE28" s="88"/>
      <c r="AF28" s="88"/>
      <c r="AG28" s="88"/>
      <c r="AH28" s="88"/>
      <c r="AI28" s="88"/>
      <c r="AJ28" s="90"/>
      <c r="AK28" s="90"/>
      <c r="AL28" s="90"/>
      <c r="AM28" s="90"/>
      <c r="AN28" s="90"/>
      <c r="AO28" s="90"/>
    </row>
    <row r="29" spans="1:41" s="2" customFormat="1" ht="51" x14ac:dyDescent="0.2">
      <c r="A29" s="23" t="s">
        <v>50</v>
      </c>
      <c r="B29" s="28" t="s">
        <v>51</v>
      </c>
      <c r="C29" s="25"/>
      <c r="D29" s="25"/>
      <c r="E29" s="25">
        <v>0</v>
      </c>
      <c r="F29" s="17"/>
      <c r="G29" s="22"/>
      <c r="H29" s="22"/>
      <c r="I29" s="22"/>
      <c r="J29" s="22"/>
      <c r="K29" s="85"/>
      <c r="L29" s="84"/>
      <c r="M29" s="17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86"/>
      <c r="AB29" s="17"/>
      <c r="AC29" s="88"/>
      <c r="AD29" s="88"/>
      <c r="AE29" s="88"/>
      <c r="AF29" s="88"/>
      <c r="AG29" s="88"/>
      <c r="AH29" s="88"/>
      <c r="AI29" s="88"/>
      <c r="AJ29" s="90"/>
      <c r="AK29" s="90"/>
      <c r="AL29" s="90"/>
      <c r="AM29" s="90"/>
      <c r="AN29" s="90"/>
      <c r="AO29" s="90"/>
    </row>
    <row r="30" spans="1:41" s="2" customFormat="1" ht="25.5" x14ac:dyDescent="0.2">
      <c r="A30" s="19" t="s">
        <v>52</v>
      </c>
      <c r="B30" s="32" t="s">
        <v>53</v>
      </c>
      <c r="C30" s="21">
        <f>C31</f>
        <v>95</v>
      </c>
      <c r="D30" s="21">
        <f>D31</f>
        <v>25.1</v>
      </c>
      <c r="E30" s="25">
        <f t="shared" ref="E30:E45" si="1">D30/C30*100</f>
        <v>26.421052631578952</v>
      </c>
      <c r="F30" s="17"/>
      <c r="G30" s="22"/>
      <c r="H30" s="22"/>
      <c r="I30" s="22"/>
      <c r="J30" s="22"/>
      <c r="K30" s="85"/>
      <c r="L30" s="84"/>
      <c r="M30" s="17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86"/>
      <c r="AB30" s="17"/>
      <c r="AC30" s="88"/>
      <c r="AD30" s="88"/>
      <c r="AE30" s="88"/>
      <c r="AF30" s="88"/>
      <c r="AG30" s="88"/>
      <c r="AH30" s="88"/>
      <c r="AI30" s="88"/>
      <c r="AJ30" s="90"/>
      <c r="AK30" s="90"/>
      <c r="AL30" s="90"/>
      <c r="AM30" s="90"/>
      <c r="AN30" s="90"/>
      <c r="AO30" s="90"/>
    </row>
    <row r="31" spans="1:41" s="2" customFormat="1" ht="14.25" x14ac:dyDescent="0.25">
      <c r="A31" s="34" t="s">
        <v>54</v>
      </c>
      <c r="B31" s="30" t="s">
        <v>55</v>
      </c>
      <c r="C31" s="25">
        <v>95</v>
      </c>
      <c r="D31" s="35">
        <v>25.1</v>
      </c>
      <c r="E31" s="25">
        <f t="shared" si="1"/>
        <v>26.421052631578952</v>
      </c>
      <c r="F31" s="17"/>
      <c r="G31" s="36" t="s">
        <v>19</v>
      </c>
      <c r="H31" s="22"/>
      <c r="I31" s="22"/>
      <c r="J31" s="22"/>
      <c r="K31" s="85"/>
      <c r="L31" s="84"/>
      <c r="M31" s="17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86"/>
      <c r="AB31" s="17"/>
      <c r="AC31" s="88"/>
      <c r="AD31" s="88"/>
      <c r="AE31" s="88"/>
      <c r="AF31" s="88"/>
      <c r="AG31" s="88"/>
      <c r="AH31" s="88"/>
      <c r="AI31" s="88"/>
      <c r="AJ31" s="90"/>
      <c r="AK31" s="90"/>
      <c r="AL31" s="90"/>
      <c r="AM31" s="90"/>
      <c r="AN31" s="90"/>
      <c r="AO31" s="90"/>
    </row>
    <row r="32" spans="1:41" s="2" customFormat="1" ht="25.5" x14ac:dyDescent="0.2">
      <c r="A32" s="19" t="s">
        <v>56</v>
      </c>
      <c r="B32" s="32" t="s">
        <v>57</v>
      </c>
      <c r="C32" s="21">
        <f>C33+C34</f>
        <v>2</v>
      </c>
      <c r="D32" s="21">
        <f>D33+D34</f>
        <v>0</v>
      </c>
      <c r="E32" s="25">
        <f t="shared" si="1"/>
        <v>0</v>
      </c>
      <c r="F32" s="17"/>
      <c r="G32" s="22"/>
      <c r="H32" s="22"/>
      <c r="I32" s="22"/>
      <c r="J32" s="22"/>
      <c r="K32" s="85"/>
      <c r="L32" s="84"/>
      <c r="M32" s="17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86"/>
      <c r="AB32" s="17"/>
      <c r="AC32" s="88"/>
      <c r="AD32" s="88"/>
      <c r="AE32" s="88"/>
      <c r="AF32" s="88"/>
      <c r="AG32" s="88"/>
      <c r="AH32" s="88"/>
      <c r="AI32" s="88"/>
      <c r="AJ32" s="90"/>
      <c r="AK32" s="90"/>
      <c r="AL32" s="90"/>
      <c r="AM32" s="90"/>
      <c r="AN32" s="90"/>
      <c r="AO32" s="90"/>
    </row>
    <row r="33" spans="1:41" s="2" customFormat="1" ht="29.25" customHeight="1" x14ac:dyDescent="0.2">
      <c r="A33" s="37" t="s">
        <v>58</v>
      </c>
      <c r="B33" s="38" t="s">
        <v>59</v>
      </c>
      <c r="C33" s="25"/>
      <c r="D33" s="25"/>
      <c r="E33" s="25" t="e">
        <f t="shared" si="1"/>
        <v>#DIV/0!</v>
      </c>
      <c r="F33" s="17"/>
      <c r="G33" s="22"/>
      <c r="H33" s="22"/>
      <c r="I33" s="22"/>
      <c r="J33" s="22"/>
      <c r="K33" s="85"/>
      <c r="L33" s="84"/>
      <c r="M33" s="17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86"/>
      <c r="AB33" s="17"/>
      <c r="AC33" s="88"/>
      <c r="AD33" s="88"/>
      <c r="AE33" s="88"/>
      <c r="AF33" s="88"/>
      <c r="AG33" s="88"/>
      <c r="AH33" s="88"/>
      <c r="AI33" s="88"/>
      <c r="AJ33" s="90"/>
      <c r="AK33" s="90"/>
      <c r="AL33" s="90"/>
      <c r="AM33" s="90"/>
      <c r="AN33" s="90"/>
      <c r="AO33" s="90"/>
    </row>
    <row r="34" spans="1:41" s="2" customFormat="1" ht="29.25" customHeight="1" x14ac:dyDescent="0.2">
      <c r="A34" s="37" t="s">
        <v>60</v>
      </c>
      <c r="B34" s="38" t="s">
        <v>61</v>
      </c>
      <c r="C34" s="39">
        <v>2</v>
      </c>
      <c r="D34" s="25">
        <v>0</v>
      </c>
      <c r="E34" s="25">
        <f t="shared" si="1"/>
        <v>0</v>
      </c>
      <c r="F34" s="17"/>
      <c r="G34" s="22"/>
      <c r="H34" s="22"/>
      <c r="I34" s="22"/>
      <c r="J34" s="22"/>
      <c r="K34" s="85"/>
      <c r="L34" s="84"/>
      <c r="M34" s="17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86"/>
      <c r="AB34" s="17"/>
      <c r="AC34" s="88"/>
      <c r="AD34" s="88"/>
      <c r="AE34" s="88"/>
      <c r="AF34" s="88"/>
      <c r="AG34" s="88"/>
      <c r="AH34" s="88"/>
      <c r="AI34" s="88"/>
      <c r="AJ34" s="90"/>
      <c r="AK34" s="90"/>
      <c r="AL34" s="90"/>
      <c r="AM34" s="90"/>
      <c r="AN34" s="90"/>
      <c r="AO34" s="90"/>
    </row>
    <row r="35" spans="1:41" s="2" customFormat="1" ht="14.25" x14ac:dyDescent="0.2">
      <c r="A35" s="19" t="s">
        <v>62</v>
      </c>
      <c r="B35" s="32" t="s">
        <v>63</v>
      </c>
      <c r="C35" s="21">
        <f>C36</f>
        <v>92</v>
      </c>
      <c r="D35" s="21">
        <f>D36</f>
        <v>0</v>
      </c>
      <c r="E35" s="25">
        <f t="shared" si="1"/>
        <v>0</v>
      </c>
      <c r="F35" s="17"/>
      <c r="G35" s="22"/>
      <c r="H35" s="22"/>
      <c r="I35" s="22"/>
      <c r="J35" s="22"/>
      <c r="K35" s="85"/>
      <c r="L35" s="84"/>
      <c r="M35" s="17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86"/>
      <c r="AB35" s="17"/>
      <c r="AC35" s="88"/>
      <c r="AD35" s="88"/>
      <c r="AE35" s="88"/>
      <c r="AF35" s="88"/>
      <c r="AG35" s="88"/>
      <c r="AH35" s="88"/>
      <c r="AI35" s="88"/>
      <c r="AJ35" s="90"/>
      <c r="AK35" s="90"/>
      <c r="AL35" s="90"/>
      <c r="AM35" s="90"/>
      <c r="AN35" s="90"/>
      <c r="AO35" s="90"/>
    </row>
    <row r="36" spans="1:41" s="2" customFormat="1" ht="25.5" x14ac:dyDescent="0.25">
      <c r="A36" s="40" t="s">
        <v>64</v>
      </c>
      <c r="B36" s="41" t="s">
        <v>65</v>
      </c>
      <c r="C36" s="25">
        <v>92</v>
      </c>
      <c r="D36" s="25">
        <v>0</v>
      </c>
      <c r="E36" s="25">
        <f t="shared" si="1"/>
        <v>0</v>
      </c>
      <c r="F36" s="17"/>
      <c r="G36" s="22"/>
      <c r="H36" s="22"/>
      <c r="I36" s="22"/>
      <c r="J36" s="22"/>
      <c r="K36" s="85"/>
      <c r="L36" s="84"/>
      <c r="M36" s="17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86"/>
      <c r="AB36" s="17"/>
      <c r="AC36" s="88"/>
      <c r="AD36" s="88"/>
      <c r="AE36" s="88"/>
      <c r="AF36" s="88"/>
      <c r="AG36" s="88"/>
      <c r="AH36" s="88"/>
      <c r="AI36" s="88"/>
      <c r="AJ36" s="90"/>
      <c r="AK36" s="90"/>
      <c r="AL36" s="90"/>
      <c r="AM36" s="90"/>
      <c r="AN36" s="90"/>
      <c r="AO36" s="90"/>
    </row>
    <row r="37" spans="1:41" s="2" customFormat="1" ht="16.899999999999999" customHeight="1" x14ac:dyDescent="0.2">
      <c r="A37" s="19" t="s">
        <v>66</v>
      </c>
      <c r="B37" s="32" t="s">
        <v>67</v>
      </c>
      <c r="C37" s="21">
        <f>C38+C39</f>
        <v>81</v>
      </c>
      <c r="D37" s="21">
        <f>D38+D39</f>
        <v>0</v>
      </c>
      <c r="E37" s="25">
        <f t="shared" si="1"/>
        <v>0</v>
      </c>
      <c r="F37" s="17"/>
      <c r="G37" s="22" t="s">
        <v>19</v>
      </c>
      <c r="H37" s="22"/>
      <c r="I37" s="22"/>
      <c r="J37" s="22"/>
      <c r="K37" s="85"/>
      <c r="L37" s="84"/>
      <c r="M37" s="17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86"/>
      <c r="AB37" s="17"/>
      <c r="AC37" s="88"/>
      <c r="AD37" s="88"/>
      <c r="AE37" s="88"/>
      <c r="AF37" s="88"/>
      <c r="AG37" s="88"/>
      <c r="AH37" s="88"/>
      <c r="AI37" s="88"/>
      <c r="AJ37" s="90"/>
      <c r="AK37" s="90"/>
      <c r="AL37" s="90"/>
      <c r="AM37" s="90"/>
      <c r="AN37" s="90"/>
      <c r="AO37" s="90"/>
    </row>
    <row r="38" spans="1:41" s="2" customFormat="1" ht="78" customHeight="1" x14ac:dyDescent="0.2">
      <c r="A38" s="126" t="s">
        <v>68</v>
      </c>
      <c r="B38" s="42" t="s">
        <v>69</v>
      </c>
      <c r="C38" s="25">
        <v>61</v>
      </c>
      <c r="D38" s="25">
        <v>0</v>
      </c>
      <c r="E38" s="25">
        <f t="shared" si="1"/>
        <v>0</v>
      </c>
      <c r="F38" s="17"/>
      <c r="G38" s="22"/>
      <c r="H38" s="22"/>
      <c r="I38" s="22"/>
      <c r="J38" s="22"/>
      <c r="K38" s="85"/>
      <c r="L38" s="84"/>
      <c r="M38" s="17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86"/>
      <c r="AB38" s="17"/>
      <c r="AC38" s="88"/>
      <c r="AD38" s="88"/>
      <c r="AE38" s="88"/>
      <c r="AF38" s="88"/>
      <c r="AG38" s="88"/>
      <c r="AH38" s="88"/>
      <c r="AI38" s="88"/>
      <c r="AJ38" s="90"/>
      <c r="AK38" s="90"/>
      <c r="AL38" s="90"/>
      <c r="AM38" s="90"/>
      <c r="AN38" s="90"/>
      <c r="AO38" s="90"/>
    </row>
    <row r="39" spans="1:41" s="2" customFormat="1" ht="90" x14ac:dyDescent="0.2">
      <c r="A39" s="126" t="s">
        <v>70</v>
      </c>
      <c r="B39" s="42" t="s">
        <v>71</v>
      </c>
      <c r="C39" s="25">
        <v>20</v>
      </c>
      <c r="D39" s="25">
        <v>0</v>
      </c>
      <c r="E39" s="25">
        <f t="shared" si="1"/>
        <v>0</v>
      </c>
      <c r="F39" s="17"/>
      <c r="G39" s="22"/>
      <c r="H39" s="22"/>
      <c r="I39" s="22"/>
      <c r="J39" s="22"/>
      <c r="K39" s="85"/>
      <c r="L39" s="84"/>
      <c r="M39" s="17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86"/>
      <c r="AB39" s="17"/>
      <c r="AC39" s="88"/>
      <c r="AD39" s="88"/>
      <c r="AE39" s="88"/>
      <c r="AF39" s="88"/>
      <c r="AG39" s="88"/>
      <c r="AH39" s="88"/>
      <c r="AI39" s="88"/>
      <c r="AJ39" s="90"/>
      <c r="AK39" s="90"/>
      <c r="AL39" s="90"/>
      <c r="AM39" s="90"/>
      <c r="AN39" s="90"/>
      <c r="AO39" s="90"/>
    </row>
    <row r="40" spans="1:41" s="2" customFormat="1" ht="28.5" hidden="1" customHeight="1" x14ac:dyDescent="0.2">
      <c r="A40" s="23" t="s">
        <v>72</v>
      </c>
      <c r="B40" s="43" t="s">
        <v>73</v>
      </c>
      <c r="C40" s="25">
        <v>0</v>
      </c>
      <c r="D40" s="25">
        <v>0</v>
      </c>
      <c r="E40" s="25" t="e">
        <f t="shared" si="1"/>
        <v>#DIV/0!</v>
      </c>
      <c r="F40" s="17"/>
      <c r="G40" s="22"/>
      <c r="H40" s="22"/>
      <c r="I40" s="22"/>
      <c r="J40" s="22"/>
      <c r="K40" s="85"/>
      <c r="L40" s="84"/>
      <c r="M40" s="17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86"/>
      <c r="AB40" s="17"/>
      <c r="AC40" s="88"/>
      <c r="AD40" s="88"/>
      <c r="AE40" s="88"/>
      <c r="AF40" s="88"/>
      <c r="AG40" s="88"/>
      <c r="AH40" s="88"/>
      <c r="AI40" s="88"/>
      <c r="AJ40" s="90"/>
      <c r="AK40" s="90"/>
      <c r="AL40" s="90"/>
      <c r="AM40" s="90"/>
      <c r="AN40" s="90"/>
      <c r="AO40" s="90"/>
    </row>
    <row r="41" spans="1:41" s="2" customFormat="1" ht="27.75" hidden="1" customHeight="1" x14ac:dyDescent="0.2">
      <c r="A41" s="23" t="s">
        <v>74</v>
      </c>
      <c r="B41" s="29" t="s">
        <v>75</v>
      </c>
      <c r="C41" s="25">
        <v>0</v>
      </c>
      <c r="D41" s="25">
        <v>0</v>
      </c>
      <c r="E41" s="25" t="e">
        <f t="shared" si="1"/>
        <v>#DIV/0!</v>
      </c>
      <c r="F41" s="17"/>
      <c r="G41" s="22"/>
      <c r="H41" s="22"/>
      <c r="I41" s="22"/>
      <c r="J41" s="22"/>
      <c r="K41" s="85"/>
      <c r="L41" s="84"/>
      <c r="M41" s="17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86"/>
      <c r="AB41" s="17"/>
      <c r="AC41" s="88"/>
      <c r="AD41" s="88"/>
      <c r="AE41" s="88"/>
      <c r="AF41" s="88"/>
      <c r="AG41" s="88"/>
      <c r="AH41" s="88"/>
      <c r="AI41" s="88"/>
      <c r="AJ41" s="90"/>
      <c r="AK41" s="90"/>
      <c r="AL41" s="90"/>
      <c r="AM41" s="90"/>
      <c r="AN41" s="90"/>
      <c r="AO41" s="90"/>
    </row>
    <row r="42" spans="1:41" s="2" customFormat="1" ht="27.75" hidden="1" customHeight="1" x14ac:dyDescent="0.2">
      <c r="A42" s="23" t="s">
        <v>76</v>
      </c>
      <c r="B42" s="44" t="s">
        <v>77</v>
      </c>
      <c r="C42" s="25">
        <v>0</v>
      </c>
      <c r="D42" s="25">
        <v>0</v>
      </c>
      <c r="E42" s="25" t="e">
        <f t="shared" si="1"/>
        <v>#DIV/0!</v>
      </c>
      <c r="F42" s="17"/>
      <c r="G42" s="22"/>
      <c r="H42" s="22"/>
      <c r="I42" s="22"/>
      <c r="J42" s="22"/>
      <c r="K42" s="85"/>
      <c r="L42" s="84"/>
      <c r="M42" s="17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86"/>
      <c r="AB42" s="17"/>
      <c r="AC42" s="88"/>
      <c r="AD42" s="88"/>
      <c r="AE42" s="88"/>
      <c r="AF42" s="88"/>
      <c r="AG42" s="88"/>
      <c r="AH42" s="88"/>
      <c r="AI42" s="88"/>
      <c r="AJ42" s="90"/>
      <c r="AK42" s="90"/>
      <c r="AL42" s="90"/>
      <c r="AM42" s="90"/>
      <c r="AN42" s="90"/>
      <c r="AO42" s="90"/>
    </row>
    <row r="43" spans="1:41" s="2" customFormat="1" ht="21" hidden="1" customHeight="1" x14ac:dyDescent="0.2">
      <c r="A43" s="23" t="s">
        <v>78</v>
      </c>
      <c r="B43" s="45" t="s">
        <v>79</v>
      </c>
      <c r="C43" s="25">
        <v>0</v>
      </c>
      <c r="D43" s="21">
        <v>0</v>
      </c>
      <c r="E43" s="25" t="e">
        <f t="shared" si="1"/>
        <v>#DIV/0!</v>
      </c>
      <c r="F43" s="17"/>
      <c r="G43" s="22"/>
      <c r="H43" s="22"/>
      <c r="I43" s="22"/>
      <c r="J43" s="22"/>
      <c r="K43" s="85"/>
      <c r="L43" s="84"/>
      <c r="M43" s="17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86"/>
      <c r="AB43" s="17"/>
      <c r="AC43" s="88"/>
      <c r="AD43" s="88"/>
      <c r="AE43" s="88"/>
      <c r="AF43" s="88"/>
      <c r="AG43" s="88"/>
      <c r="AH43" s="88"/>
      <c r="AI43" s="88"/>
      <c r="AJ43" s="90"/>
      <c r="AK43" s="90"/>
      <c r="AL43" s="90"/>
      <c r="AM43" s="90"/>
      <c r="AN43" s="90"/>
      <c r="AO43" s="90"/>
    </row>
    <row r="44" spans="1:41" s="2" customFormat="1" ht="0.6" customHeight="1" x14ac:dyDescent="0.2">
      <c r="A44" s="46" t="s">
        <v>80</v>
      </c>
      <c r="B44" s="43" t="s">
        <v>73</v>
      </c>
      <c r="C44" s="25">
        <v>0</v>
      </c>
      <c r="D44" s="21">
        <v>0</v>
      </c>
      <c r="E44" s="25" t="e">
        <f t="shared" si="1"/>
        <v>#DIV/0!</v>
      </c>
      <c r="F44" s="17"/>
      <c r="G44" s="22"/>
      <c r="H44" s="22"/>
      <c r="I44" s="22"/>
      <c r="J44" s="22"/>
      <c r="K44" s="85"/>
      <c r="L44" s="84"/>
      <c r="M44" s="17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86"/>
      <c r="AB44" s="17"/>
      <c r="AC44" s="88"/>
      <c r="AD44" s="88"/>
      <c r="AE44" s="88"/>
      <c r="AF44" s="88"/>
      <c r="AG44" s="88"/>
      <c r="AH44" s="88"/>
      <c r="AI44" s="88"/>
      <c r="AJ44" s="90"/>
      <c r="AK44" s="90"/>
      <c r="AL44" s="90"/>
      <c r="AM44" s="90"/>
      <c r="AN44" s="90"/>
      <c r="AO44" s="90"/>
    </row>
    <row r="45" spans="1:41" s="2" customFormat="1" ht="14.25" x14ac:dyDescent="0.2">
      <c r="A45" s="47" t="s">
        <v>81</v>
      </c>
      <c r="B45" s="32" t="s">
        <v>82</v>
      </c>
      <c r="C45" s="21">
        <f>C47</f>
        <v>0</v>
      </c>
      <c r="D45" s="21">
        <f>D46+D47</f>
        <v>774.2</v>
      </c>
      <c r="E45" s="25" t="e">
        <f t="shared" si="1"/>
        <v>#DIV/0!</v>
      </c>
      <c r="F45" s="17"/>
      <c r="G45" s="22"/>
      <c r="H45" s="22"/>
      <c r="I45" s="22"/>
      <c r="J45" s="22"/>
      <c r="K45" s="85"/>
      <c r="L45" s="84"/>
      <c r="M45" s="17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86"/>
      <c r="AB45" s="17"/>
      <c r="AC45" s="88"/>
      <c r="AD45" s="88"/>
      <c r="AE45" s="88"/>
      <c r="AF45" s="88"/>
      <c r="AG45" s="88"/>
      <c r="AH45" s="88"/>
      <c r="AI45" s="88"/>
      <c r="AJ45" s="90"/>
      <c r="AK45" s="90"/>
      <c r="AL45" s="90"/>
      <c r="AM45" s="90"/>
      <c r="AN45" s="90"/>
      <c r="AO45" s="90"/>
    </row>
    <row r="46" spans="1:41" s="2" customFormat="1" ht="14.25" x14ac:dyDescent="0.2">
      <c r="A46" s="48" t="s">
        <v>83</v>
      </c>
      <c r="B46" s="24" t="s">
        <v>84</v>
      </c>
      <c r="C46" s="21"/>
      <c r="D46" s="21">
        <v>3</v>
      </c>
      <c r="E46" s="25"/>
      <c r="F46" s="17"/>
      <c r="G46" s="22"/>
      <c r="H46" s="22"/>
      <c r="I46" s="22"/>
      <c r="J46" s="22"/>
      <c r="K46" s="85"/>
      <c r="L46" s="84"/>
      <c r="M46" s="17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86"/>
      <c r="AB46" s="17"/>
      <c r="AC46" s="88"/>
      <c r="AD46" s="88"/>
      <c r="AE46" s="88"/>
      <c r="AF46" s="88"/>
      <c r="AG46" s="88"/>
      <c r="AH46" s="88"/>
      <c r="AI46" s="88"/>
      <c r="AJ46" s="90"/>
      <c r="AK46" s="90"/>
      <c r="AL46" s="90"/>
      <c r="AM46" s="90"/>
      <c r="AN46" s="90"/>
      <c r="AO46" s="90"/>
    </row>
    <row r="47" spans="1:41" s="2" customFormat="1" ht="14.25" x14ac:dyDescent="0.2">
      <c r="A47" s="48" t="s">
        <v>85</v>
      </c>
      <c r="B47" s="24" t="s">
        <v>86</v>
      </c>
      <c r="C47" s="21">
        <v>0</v>
      </c>
      <c r="D47" s="21">
        <v>771.2</v>
      </c>
      <c r="E47" s="25" t="e">
        <f t="shared" ref="E47:E61" si="2">D47/C47*100</f>
        <v>#DIV/0!</v>
      </c>
      <c r="F47" s="17"/>
      <c r="G47" s="22" t="s">
        <v>19</v>
      </c>
      <c r="H47" s="22"/>
      <c r="I47" s="22"/>
      <c r="J47" s="22"/>
      <c r="K47" s="85"/>
      <c r="L47" s="84"/>
      <c r="M47" s="17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86"/>
      <c r="AB47" s="17"/>
      <c r="AC47" s="88"/>
      <c r="AD47" s="88"/>
      <c r="AE47" s="88"/>
      <c r="AF47" s="88"/>
      <c r="AG47" s="88"/>
      <c r="AH47" s="88"/>
      <c r="AI47" s="88"/>
      <c r="AJ47" s="90"/>
      <c r="AK47" s="90"/>
      <c r="AL47" s="90"/>
      <c r="AM47" s="90"/>
      <c r="AN47" s="90"/>
      <c r="AO47" s="90"/>
    </row>
    <row r="48" spans="1:41" s="2" customFormat="1" ht="0.6" customHeight="1" x14ac:dyDescent="0.2">
      <c r="A48" s="19" t="s">
        <v>87</v>
      </c>
      <c r="B48" s="49" t="s">
        <v>88</v>
      </c>
      <c r="C48" s="21"/>
      <c r="D48" s="50"/>
      <c r="E48" s="25" t="e">
        <f t="shared" si="2"/>
        <v>#DIV/0!</v>
      </c>
      <c r="F48" s="17"/>
      <c r="G48" s="22"/>
      <c r="H48" s="22"/>
      <c r="I48" s="22"/>
      <c r="J48" s="22"/>
      <c r="K48" s="85"/>
      <c r="L48" s="84"/>
      <c r="M48" s="17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89"/>
      <c r="AB48" s="17"/>
      <c r="AC48" s="88"/>
      <c r="AD48" s="88"/>
      <c r="AE48" s="88"/>
      <c r="AF48" s="88"/>
      <c r="AG48" s="88"/>
      <c r="AH48" s="88"/>
      <c r="AI48" s="88"/>
      <c r="AJ48" s="90"/>
      <c r="AK48" s="90"/>
      <c r="AL48" s="90"/>
      <c r="AM48" s="90"/>
      <c r="AN48" s="90"/>
      <c r="AO48" s="90"/>
    </row>
    <row r="49" spans="1:30" ht="14.25" x14ac:dyDescent="0.2">
      <c r="A49" s="51" t="s">
        <v>89</v>
      </c>
      <c r="B49" s="52" t="s">
        <v>90</v>
      </c>
      <c r="C49" s="53">
        <f>C50</f>
        <v>183763.24</v>
      </c>
      <c r="D49" s="53">
        <f>D50</f>
        <v>114846.24800000002</v>
      </c>
      <c r="E49" s="25">
        <f t="shared" si="2"/>
        <v>62.496856280940641</v>
      </c>
      <c r="G49" s="54"/>
      <c r="H49" s="9"/>
      <c r="I49" s="7"/>
      <c r="J49" s="8"/>
      <c r="K49" s="8"/>
      <c r="M49" s="9"/>
      <c r="N49" s="9"/>
      <c r="O49" s="9"/>
      <c r="Y49" s="6"/>
      <c r="Z49" s="6"/>
      <c r="AC49" s="9"/>
      <c r="AD49" s="9"/>
    </row>
    <row r="50" spans="1:30" ht="21" x14ac:dyDescent="0.2">
      <c r="A50" s="51"/>
      <c r="B50" s="55" t="s">
        <v>91</v>
      </c>
      <c r="C50" s="56">
        <f>C51+C54+C65+C94</f>
        <v>183763.24</v>
      </c>
      <c r="D50" s="56">
        <f>D51+D54+D65+D94</f>
        <v>114846.24800000002</v>
      </c>
      <c r="E50" s="25">
        <f t="shared" si="2"/>
        <v>62.496856280940641</v>
      </c>
      <c r="G50" s="54"/>
      <c r="H50" s="9"/>
      <c r="I50" s="7"/>
      <c r="J50" s="8"/>
      <c r="K50" s="8"/>
      <c r="M50" s="9"/>
      <c r="N50" s="9"/>
      <c r="O50" s="9"/>
      <c r="Y50" s="6"/>
      <c r="Z50" s="6"/>
      <c r="AC50" s="9"/>
      <c r="AD50" s="9"/>
    </row>
    <row r="51" spans="1:30" ht="35.25" customHeight="1" x14ac:dyDescent="0.2">
      <c r="A51" s="57" t="s">
        <v>92</v>
      </c>
      <c r="B51" s="58" t="s">
        <v>93</v>
      </c>
      <c r="C51" s="59">
        <f>C52+C53</f>
        <v>34694</v>
      </c>
      <c r="D51" s="59">
        <f>D52+D53</f>
        <v>25185.3</v>
      </c>
      <c r="E51" s="25">
        <f t="shared" si="2"/>
        <v>72.592667319997702</v>
      </c>
      <c r="F51" s="9"/>
      <c r="G51" s="9"/>
      <c r="H51" s="9"/>
      <c r="I51" s="7"/>
      <c r="J51" s="8"/>
      <c r="K51" s="8"/>
      <c r="M51" s="9"/>
      <c r="N51" s="9"/>
      <c r="O51" s="9"/>
      <c r="Y51" s="6"/>
      <c r="Z51" s="6"/>
      <c r="AC51" s="9"/>
      <c r="AD51" s="9"/>
    </row>
    <row r="52" spans="1:30" ht="14.25" x14ac:dyDescent="0.2">
      <c r="A52" s="23" t="s">
        <v>94</v>
      </c>
      <c r="B52" s="60" t="s">
        <v>95</v>
      </c>
      <c r="C52" s="61">
        <v>33102</v>
      </c>
      <c r="D52" s="62">
        <v>24218.3</v>
      </c>
      <c r="E52" s="25">
        <f t="shared" si="2"/>
        <v>73.162648782550903</v>
      </c>
      <c r="F52" s="9"/>
      <c r="G52" s="9"/>
      <c r="H52" s="9"/>
      <c r="I52" s="7"/>
      <c r="J52" s="8"/>
      <c r="K52" s="8"/>
      <c r="M52" s="9"/>
      <c r="N52" s="9"/>
      <c r="O52" s="9"/>
      <c r="Y52" s="6"/>
      <c r="Z52" s="6"/>
      <c r="AC52" s="9"/>
      <c r="AD52" s="9"/>
    </row>
    <row r="53" spans="1:30" ht="25.5" x14ac:dyDescent="0.2">
      <c r="A53" s="23" t="s">
        <v>96</v>
      </c>
      <c r="B53" s="60" t="s">
        <v>97</v>
      </c>
      <c r="C53" s="61">
        <v>1592</v>
      </c>
      <c r="D53" s="63">
        <v>967</v>
      </c>
      <c r="E53" s="25">
        <f t="shared" si="2"/>
        <v>60.741206030150749</v>
      </c>
      <c r="F53" s="9"/>
      <c r="G53" s="9"/>
      <c r="H53" s="9"/>
      <c r="I53" s="7"/>
      <c r="J53" s="8"/>
      <c r="K53" s="8"/>
      <c r="M53" s="9"/>
      <c r="N53" s="9"/>
      <c r="O53" s="9"/>
      <c r="Y53" s="6"/>
      <c r="Z53" s="6"/>
      <c r="AC53" s="9"/>
      <c r="AD53" s="9"/>
    </row>
    <row r="54" spans="1:30" ht="25.5" x14ac:dyDescent="0.25">
      <c r="A54" s="64" t="s">
        <v>98</v>
      </c>
      <c r="B54" s="65" t="s">
        <v>99</v>
      </c>
      <c r="C54" s="59">
        <f>C56+C57+C60+C62+C55+C59+C61</f>
        <v>21663.199999999997</v>
      </c>
      <c r="D54" s="59">
        <f>D56+D57+D60+D62+D55+D59+D61</f>
        <v>9443.5999999999985</v>
      </c>
      <c r="E54" s="25">
        <f t="shared" si="2"/>
        <v>43.592821005206986</v>
      </c>
      <c r="F54" s="9"/>
      <c r="G54" s="9"/>
      <c r="H54" s="9"/>
      <c r="I54" s="7"/>
      <c r="J54" s="8"/>
      <c r="K54" s="8"/>
      <c r="M54" s="9"/>
      <c r="N54" s="9"/>
      <c r="O54" s="9"/>
      <c r="Y54" s="6"/>
      <c r="Z54" s="6"/>
      <c r="AC54" s="9"/>
      <c r="AD54" s="9"/>
    </row>
    <row r="55" spans="1:30" ht="88.5" customHeight="1" x14ac:dyDescent="0.2">
      <c r="A55" s="80" t="s">
        <v>100</v>
      </c>
      <c r="B55" s="66" t="s">
        <v>101</v>
      </c>
      <c r="C55" s="67">
        <v>316.8</v>
      </c>
      <c r="D55" s="68">
        <v>196</v>
      </c>
      <c r="E55" s="25">
        <f t="shared" si="2"/>
        <v>61.868686868686865</v>
      </c>
      <c r="F55" s="9"/>
      <c r="G55" s="9"/>
      <c r="H55" s="9"/>
      <c r="I55" s="7"/>
      <c r="J55" s="8"/>
      <c r="K55" s="8"/>
      <c r="M55" s="9"/>
      <c r="N55" s="9"/>
      <c r="O55" s="9"/>
      <c r="Y55" s="6"/>
      <c r="Z55" s="6"/>
      <c r="AC55" s="9"/>
      <c r="AD55" s="9"/>
    </row>
    <row r="56" spans="1:30" ht="72" customHeight="1" x14ac:dyDescent="0.2">
      <c r="A56" s="80" t="s">
        <v>102</v>
      </c>
      <c r="B56" s="69" t="s">
        <v>103</v>
      </c>
      <c r="C56" s="68">
        <v>2198</v>
      </c>
      <c r="D56" s="68">
        <v>1046.8</v>
      </c>
      <c r="E56" s="25">
        <f t="shared" si="2"/>
        <v>47.625113739763421</v>
      </c>
      <c r="F56" s="9"/>
      <c r="G56" s="9"/>
      <c r="H56" s="9"/>
      <c r="I56" s="7"/>
      <c r="J56" s="8"/>
      <c r="K56" s="8"/>
      <c r="M56" s="9"/>
      <c r="N56" s="9"/>
      <c r="O56" s="9"/>
      <c r="Y56" s="6"/>
      <c r="Z56" s="6"/>
      <c r="AC56" s="9"/>
      <c r="AD56" s="9"/>
    </row>
    <row r="57" spans="1:30" ht="30" customHeight="1" x14ac:dyDescent="0.2">
      <c r="A57" s="80" t="s">
        <v>104</v>
      </c>
      <c r="B57" s="70" t="s">
        <v>105</v>
      </c>
      <c r="C57" s="71">
        <v>1363.9</v>
      </c>
      <c r="D57" s="71">
        <v>1363.9</v>
      </c>
      <c r="E57" s="25">
        <f t="shared" si="2"/>
        <v>100</v>
      </c>
      <c r="F57" s="8"/>
      <c r="G57" s="9"/>
      <c r="H57" s="10"/>
      <c r="I57" s="10"/>
      <c r="J57" s="9"/>
      <c r="K57" s="7"/>
      <c r="L57" s="8"/>
      <c r="M57" s="8"/>
      <c r="N57" s="9"/>
      <c r="O57" s="9"/>
      <c r="AA57" s="6"/>
      <c r="AB57" s="6"/>
      <c r="AC57" s="9"/>
      <c r="AD57" s="9"/>
    </row>
    <row r="58" spans="1:30" ht="13.9" hidden="1" customHeight="1" x14ac:dyDescent="0.2">
      <c r="A58" s="80"/>
      <c r="B58" s="72" t="s">
        <v>106</v>
      </c>
      <c r="C58" s="71"/>
      <c r="D58" s="73"/>
      <c r="E58" s="25" t="e">
        <f t="shared" si="2"/>
        <v>#DIV/0!</v>
      </c>
      <c r="F58" s="9"/>
      <c r="G58" s="9"/>
      <c r="H58" s="9"/>
      <c r="I58" s="7"/>
      <c r="J58" s="8"/>
      <c r="K58" s="8"/>
      <c r="M58" s="9"/>
      <c r="N58" s="9"/>
      <c r="O58" s="9"/>
      <c r="Y58" s="6"/>
      <c r="Z58" s="6"/>
      <c r="AC58" s="9"/>
      <c r="AD58" s="9"/>
    </row>
    <row r="59" spans="1:30" ht="37.9" customHeight="1" x14ac:dyDescent="0.2">
      <c r="A59" s="74" t="s">
        <v>107</v>
      </c>
      <c r="B59" s="49" t="s">
        <v>108</v>
      </c>
      <c r="C59" s="71">
        <v>2021</v>
      </c>
      <c r="D59" s="73">
        <v>0</v>
      </c>
      <c r="E59" s="25">
        <f t="shared" si="2"/>
        <v>0</v>
      </c>
      <c r="F59" s="9"/>
      <c r="G59" s="9"/>
      <c r="H59" s="9"/>
      <c r="I59" s="7"/>
      <c r="J59" s="8"/>
      <c r="K59" s="8"/>
      <c r="M59" s="9"/>
      <c r="N59" s="9"/>
      <c r="O59" s="9"/>
      <c r="Y59" s="6"/>
      <c r="Z59" s="6"/>
      <c r="AC59" s="9"/>
      <c r="AD59" s="9"/>
    </row>
    <row r="60" spans="1:30" ht="49.15" customHeight="1" x14ac:dyDescent="0.2">
      <c r="A60" s="80" t="s">
        <v>109</v>
      </c>
      <c r="B60" s="49" t="s">
        <v>110</v>
      </c>
      <c r="C60" s="71">
        <v>965.1</v>
      </c>
      <c r="D60" s="75">
        <v>0</v>
      </c>
      <c r="E60" s="25">
        <f t="shared" si="2"/>
        <v>0</v>
      </c>
      <c r="F60" s="9"/>
      <c r="G60" s="9"/>
      <c r="H60" s="9"/>
      <c r="I60" s="7"/>
      <c r="J60" s="8"/>
      <c r="K60" s="8"/>
      <c r="M60" s="9"/>
      <c r="N60" s="9"/>
      <c r="O60" s="9"/>
      <c r="Y60" s="6"/>
      <c r="Z60" s="6"/>
      <c r="AC60" s="9"/>
      <c r="AD60" s="9"/>
    </row>
    <row r="61" spans="1:30" ht="55.15" customHeight="1" x14ac:dyDescent="0.2">
      <c r="A61" s="80" t="s">
        <v>111</v>
      </c>
      <c r="B61" s="49" t="s">
        <v>112</v>
      </c>
      <c r="C61" s="71">
        <v>4574.3999999999996</v>
      </c>
      <c r="D61" s="75">
        <v>0</v>
      </c>
      <c r="E61" s="25">
        <f t="shared" si="2"/>
        <v>0</v>
      </c>
      <c r="F61" s="9"/>
      <c r="G61" s="9"/>
      <c r="H61" s="9"/>
      <c r="I61" s="7"/>
      <c r="J61" s="8"/>
      <c r="K61" s="8"/>
      <c r="M61" s="9"/>
      <c r="N61" s="9"/>
      <c r="O61" s="9"/>
      <c r="Y61" s="6"/>
      <c r="Z61" s="6"/>
      <c r="AC61" s="9"/>
      <c r="AD61" s="9"/>
    </row>
    <row r="62" spans="1:30" ht="36.75" customHeight="1" x14ac:dyDescent="0.2">
      <c r="A62" s="76" t="s">
        <v>113</v>
      </c>
      <c r="B62" s="77" t="s">
        <v>114</v>
      </c>
      <c r="C62" s="78">
        <f>C63+C64</f>
        <v>10224</v>
      </c>
      <c r="D62" s="79">
        <f>D63+D64</f>
        <v>6836.9</v>
      </c>
      <c r="E62" s="25">
        <f>D62/C62*100</f>
        <v>66.8710876369327</v>
      </c>
      <c r="F62" s="9"/>
      <c r="G62" s="9"/>
      <c r="H62" s="9"/>
      <c r="I62" s="7"/>
      <c r="J62" s="8"/>
      <c r="K62" s="8"/>
      <c r="M62" s="9"/>
      <c r="N62" s="9"/>
      <c r="O62" s="9"/>
      <c r="Y62" s="6"/>
      <c r="Z62" s="6"/>
      <c r="AC62" s="9"/>
      <c r="AD62" s="9"/>
    </row>
    <row r="63" spans="1:30" ht="82.15" customHeight="1" x14ac:dyDescent="0.2">
      <c r="A63" s="80" t="s">
        <v>115</v>
      </c>
      <c r="B63" s="82" t="s">
        <v>117</v>
      </c>
      <c r="C63" s="71">
        <v>9823</v>
      </c>
      <c r="D63" s="81">
        <v>6636.4</v>
      </c>
      <c r="E63" s="25">
        <f t="shared" ref="E63:E95" si="3">D63/C63*100</f>
        <v>67.559808612440193</v>
      </c>
      <c r="F63" s="9"/>
      <c r="G63" s="9"/>
      <c r="H63" s="9"/>
      <c r="I63" s="7"/>
      <c r="J63" s="8"/>
      <c r="K63" s="8"/>
      <c r="M63" s="9"/>
      <c r="N63" s="9"/>
      <c r="O63" s="9"/>
      <c r="Y63" s="6"/>
      <c r="Z63" s="6"/>
      <c r="AC63" s="9"/>
      <c r="AD63" s="9"/>
    </row>
    <row r="64" spans="1:30" ht="82.15" customHeight="1" x14ac:dyDescent="0.2">
      <c r="A64" s="80" t="s">
        <v>115</v>
      </c>
      <c r="B64" s="125" t="s">
        <v>165</v>
      </c>
      <c r="C64" s="71">
        <v>401</v>
      </c>
      <c r="D64" s="81">
        <v>200.5</v>
      </c>
      <c r="E64" s="25">
        <f t="shared" si="3"/>
        <v>50</v>
      </c>
      <c r="F64" s="9"/>
      <c r="G64" s="9"/>
      <c r="H64" s="9"/>
      <c r="I64" s="7"/>
      <c r="J64" s="8"/>
      <c r="K64" s="8"/>
      <c r="M64" s="9"/>
      <c r="N64" s="9"/>
      <c r="O64" s="9"/>
      <c r="Y64" s="6"/>
      <c r="Z64" s="6"/>
      <c r="AC64" s="9"/>
      <c r="AD64" s="9"/>
    </row>
    <row r="65" spans="1:30" ht="28.9" customHeight="1" x14ac:dyDescent="0.2">
      <c r="A65" s="127" t="s">
        <v>116</v>
      </c>
      <c r="B65" s="91" t="s">
        <v>119</v>
      </c>
      <c r="C65" s="83">
        <f>C66+C67+C86+C87+C88+C89+C90+C91+C92+C85</f>
        <v>122430.74</v>
      </c>
      <c r="D65" s="83">
        <f>D66+D67+D86+D87+D88+D89+D90+D91+D92+D85</f>
        <v>76330.088000000032</v>
      </c>
      <c r="E65" s="25">
        <f t="shared" si="3"/>
        <v>62.345525314965855</v>
      </c>
      <c r="F65" s="9"/>
      <c r="G65" s="9"/>
      <c r="H65" s="9"/>
      <c r="I65" s="7"/>
      <c r="J65" s="8"/>
      <c r="K65" s="8"/>
      <c r="M65" s="9"/>
      <c r="N65" s="9"/>
      <c r="O65" s="9"/>
      <c r="Y65" s="6"/>
      <c r="Z65" s="6"/>
      <c r="AC65" s="9"/>
      <c r="AD65" s="9"/>
    </row>
    <row r="66" spans="1:30" ht="25.5" x14ac:dyDescent="0.2">
      <c r="A66" s="80" t="s">
        <v>118</v>
      </c>
      <c r="B66" s="94" t="s">
        <v>121</v>
      </c>
      <c r="C66" s="61">
        <v>2556</v>
      </c>
      <c r="D66" s="92">
        <v>634.25</v>
      </c>
      <c r="E66" s="25">
        <f t="shared" si="3"/>
        <v>24.814162754303599</v>
      </c>
      <c r="F66" s="9"/>
      <c r="G66" s="9"/>
      <c r="H66" s="9"/>
      <c r="I66" s="7"/>
      <c r="J66" s="8"/>
      <c r="K66" s="8"/>
      <c r="M66" s="9"/>
      <c r="N66" s="9"/>
      <c r="O66" s="9"/>
      <c r="Y66" s="6"/>
      <c r="Z66" s="6"/>
      <c r="AC66" s="9"/>
      <c r="AD66" s="9"/>
    </row>
    <row r="67" spans="1:30" ht="25.5" x14ac:dyDescent="0.2">
      <c r="A67" s="93" t="s">
        <v>120</v>
      </c>
      <c r="B67" s="95" t="s">
        <v>123</v>
      </c>
      <c r="C67" s="85">
        <f>C68+C69+C70+C71+C73+C75+C76+C78+C79+C80+C81+C82+C83+C84+C77</f>
        <v>111793</v>
      </c>
      <c r="D67" s="85">
        <f>D68+D69+D70+D71+D73+D75+D76+D77+D78+D79+D80+D81+D82+D83+D84</f>
        <v>72061.558000000019</v>
      </c>
      <c r="E67" s="25">
        <f t="shared" si="3"/>
        <v>64.459812331720244</v>
      </c>
      <c r="F67" s="9"/>
      <c r="G67" s="7"/>
      <c r="H67" s="7"/>
      <c r="I67" s="7"/>
      <c r="J67" s="8"/>
      <c r="K67" s="8"/>
      <c r="M67" s="9"/>
      <c r="N67" s="9"/>
      <c r="O67" s="9"/>
      <c r="Y67" s="6"/>
      <c r="Z67" s="6"/>
      <c r="AC67" s="9"/>
      <c r="AD67" s="9"/>
    </row>
    <row r="68" spans="1:30" ht="133.15" customHeight="1" x14ac:dyDescent="0.2">
      <c r="A68" s="93" t="s">
        <v>122</v>
      </c>
      <c r="B68" s="97" t="s">
        <v>124</v>
      </c>
      <c r="C68" s="62">
        <v>35</v>
      </c>
      <c r="D68" s="63">
        <v>0.25</v>
      </c>
      <c r="E68" s="25">
        <f t="shared" si="3"/>
        <v>0.7142857142857143</v>
      </c>
      <c r="F68" s="9"/>
      <c r="G68" s="96"/>
      <c r="H68" s="7"/>
      <c r="I68" s="7"/>
      <c r="J68" s="8"/>
      <c r="K68" s="8"/>
      <c r="M68" s="9"/>
      <c r="N68" s="9"/>
      <c r="O68" s="9"/>
      <c r="Y68" s="6"/>
      <c r="Z68" s="6"/>
      <c r="AC68" s="9"/>
      <c r="AD68" s="9"/>
    </row>
    <row r="69" spans="1:30" ht="38.25" x14ac:dyDescent="0.2">
      <c r="A69" s="93" t="s">
        <v>120</v>
      </c>
      <c r="B69" s="97" t="s">
        <v>125</v>
      </c>
      <c r="C69" s="62">
        <v>726</v>
      </c>
      <c r="D69" s="63">
        <v>436.89</v>
      </c>
      <c r="E69" s="25">
        <f t="shared" si="3"/>
        <v>60.17768595041322</v>
      </c>
      <c r="F69" s="9"/>
      <c r="G69" s="96"/>
      <c r="H69" s="7"/>
      <c r="I69" s="7"/>
      <c r="J69" s="8"/>
      <c r="K69" s="8"/>
      <c r="M69" s="9"/>
      <c r="N69" s="9"/>
      <c r="O69" s="9"/>
      <c r="Y69" s="6"/>
      <c r="Z69" s="6"/>
      <c r="AC69" s="9"/>
      <c r="AD69" s="9"/>
    </row>
    <row r="70" spans="1:30" ht="46.9" customHeight="1" x14ac:dyDescent="0.2">
      <c r="A70" s="93" t="s">
        <v>120</v>
      </c>
      <c r="B70" s="129" t="s">
        <v>166</v>
      </c>
      <c r="C70" s="62">
        <v>814</v>
      </c>
      <c r="D70" s="63">
        <v>371.358</v>
      </c>
      <c r="E70" s="25"/>
      <c r="F70" s="9"/>
      <c r="G70" s="96"/>
      <c r="H70" s="7"/>
      <c r="I70" s="7"/>
      <c r="J70" s="8"/>
      <c r="K70" s="8"/>
      <c r="M70" s="9"/>
      <c r="N70" s="9"/>
      <c r="O70" s="9"/>
      <c r="Y70" s="6"/>
      <c r="Z70" s="6"/>
      <c r="AC70" s="9"/>
      <c r="AD70" s="9"/>
    </row>
    <row r="71" spans="1:30" ht="154.15" customHeight="1" x14ac:dyDescent="0.2">
      <c r="A71" s="93" t="s">
        <v>120</v>
      </c>
      <c r="B71" s="97" t="s">
        <v>126</v>
      </c>
      <c r="C71" s="62">
        <v>63849</v>
      </c>
      <c r="D71" s="63">
        <v>41111.5</v>
      </c>
      <c r="E71" s="25">
        <f t="shared" si="3"/>
        <v>64.388635687324779</v>
      </c>
      <c r="F71" s="9"/>
      <c r="G71" s="96"/>
      <c r="H71" s="7"/>
      <c r="I71" s="7"/>
      <c r="J71" s="8"/>
      <c r="K71" s="8"/>
      <c r="M71" s="9"/>
      <c r="N71" s="9"/>
      <c r="O71" s="9"/>
      <c r="Y71" s="6"/>
      <c r="Z71" s="6"/>
      <c r="AC71" s="9"/>
      <c r="AD71" s="9"/>
    </row>
    <row r="72" spans="1:30" ht="24.6" hidden="1" customHeight="1" x14ac:dyDescent="0.2">
      <c r="A72" s="93" t="s">
        <v>122</v>
      </c>
      <c r="B72" s="130" t="s">
        <v>127</v>
      </c>
      <c r="C72" s="98"/>
      <c r="D72" s="63"/>
      <c r="E72" s="25"/>
      <c r="F72" s="9"/>
      <c r="G72" s="96"/>
      <c r="H72" s="7"/>
      <c r="I72" s="7"/>
      <c r="J72" s="8"/>
      <c r="K72" s="8"/>
      <c r="M72" s="9"/>
      <c r="N72" s="9"/>
      <c r="O72" s="9"/>
      <c r="Y72" s="6"/>
      <c r="Z72" s="6"/>
      <c r="AC72" s="9"/>
      <c r="AD72" s="9"/>
    </row>
    <row r="73" spans="1:30" ht="63.75" x14ac:dyDescent="0.2">
      <c r="A73" s="93" t="s">
        <v>122</v>
      </c>
      <c r="B73" s="97" t="s">
        <v>128</v>
      </c>
      <c r="C73" s="62">
        <v>40210</v>
      </c>
      <c r="D73" s="128">
        <v>27029.7</v>
      </c>
      <c r="E73" s="25">
        <v>67.2</v>
      </c>
      <c r="F73" s="9"/>
      <c r="G73" s="96"/>
      <c r="H73" s="7"/>
      <c r="I73" s="7"/>
      <c r="J73" s="8"/>
      <c r="K73" s="8"/>
      <c r="M73" s="9"/>
      <c r="N73" s="9"/>
      <c r="O73" s="9"/>
      <c r="Y73" s="6"/>
      <c r="Z73" s="6"/>
      <c r="AC73" s="9"/>
      <c r="AD73" s="9"/>
    </row>
    <row r="74" spans="1:30" ht="25.9" hidden="1" customHeight="1" x14ac:dyDescent="0.2">
      <c r="A74" s="93" t="s">
        <v>120</v>
      </c>
      <c r="B74" s="97" t="s">
        <v>129</v>
      </c>
      <c r="C74" s="98"/>
      <c r="D74" s="63"/>
      <c r="E74" s="25"/>
      <c r="F74" s="9"/>
      <c r="G74" s="96"/>
      <c r="H74" s="7"/>
      <c r="I74" s="7"/>
      <c r="J74" s="8"/>
      <c r="K74" s="8"/>
      <c r="M74" s="9"/>
      <c r="N74" s="9"/>
      <c r="O74" s="9"/>
      <c r="Y74" s="6"/>
      <c r="Z74" s="6"/>
      <c r="AC74" s="9"/>
      <c r="AD74" s="9"/>
    </row>
    <row r="75" spans="1:30" ht="38.25" x14ac:dyDescent="0.2">
      <c r="A75" s="93" t="s">
        <v>120</v>
      </c>
      <c r="B75" s="97" t="s">
        <v>130</v>
      </c>
      <c r="C75" s="62">
        <v>726</v>
      </c>
      <c r="D75" s="63">
        <v>418.3</v>
      </c>
      <c r="E75" s="25">
        <f t="shared" si="3"/>
        <v>57.617079889807165</v>
      </c>
      <c r="F75" s="9"/>
      <c r="G75" s="96"/>
      <c r="H75" s="7"/>
      <c r="I75" s="7"/>
      <c r="J75" s="8"/>
      <c r="K75" s="8"/>
      <c r="M75" s="9"/>
      <c r="N75" s="9"/>
      <c r="O75" s="9"/>
      <c r="Y75" s="6"/>
      <c r="Z75" s="6"/>
      <c r="AC75" s="9"/>
      <c r="AD75" s="9"/>
    </row>
    <row r="76" spans="1:30" ht="157.9" customHeight="1" x14ac:dyDescent="0.2">
      <c r="A76" s="93" t="s">
        <v>120</v>
      </c>
      <c r="B76" s="97" t="s">
        <v>131</v>
      </c>
      <c r="C76" s="62">
        <v>701</v>
      </c>
      <c r="D76" s="63">
        <v>320.10000000000002</v>
      </c>
      <c r="E76" s="25">
        <f t="shared" si="3"/>
        <v>45.66333808844508</v>
      </c>
      <c r="F76" s="9"/>
      <c r="G76" s="96"/>
      <c r="H76" s="7"/>
      <c r="I76" s="7"/>
      <c r="J76" s="8"/>
      <c r="K76" s="8"/>
      <c r="M76" s="9"/>
      <c r="N76" s="9"/>
      <c r="O76" s="9"/>
      <c r="Y76" s="6"/>
      <c r="Z76" s="6"/>
      <c r="AC76" s="9"/>
      <c r="AD76" s="9"/>
    </row>
    <row r="77" spans="1:30" ht="69.599999999999994" customHeight="1" x14ac:dyDescent="0.2">
      <c r="A77" s="93" t="s">
        <v>120</v>
      </c>
      <c r="B77" s="99" t="s">
        <v>132</v>
      </c>
      <c r="C77" s="62">
        <v>774</v>
      </c>
      <c r="D77" s="63">
        <v>352</v>
      </c>
      <c r="E77" s="25">
        <f t="shared" si="3"/>
        <v>45.478036175710592</v>
      </c>
      <c r="F77" s="9"/>
      <c r="G77" s="96"/>
      <c r="H77" s="7"/>
      <c r="I77" s="7"/>
      <c r="J77" s="8"/>
      <c r="K77" s="8"/>
      <c r="M77" s="9"/>
      <c r="N77" s="9"/>
      <c r="O77" s="9"/>
      <c r="Y77" s="6"/>
      <c r="Z77" s="6"/>
      <c r="AC77" s="9"/>
      <c r="AD77" s="9"/>
    </row>
    <row r="78" spans="1:30" ht="51" x14ac:dyDescent="0.2">
      <c r="A78" s="93" t="s">
        <v>120</v>
      </c>
      <c r="B78" s="97" t="s">
        <v>133</v>
      </c>
      <c r="C78" s="62">
        <v>953</v>
      </c>
      <c r="D78" s="63">
        <v>458.6</v>
      </c>
      <c r="E78" s="25">
        <f t="shared" si="3"/>
        <v>48.12172088142708</v>
      </c>
      <c r="F78" s="9"/>
      <c r="G78" s="96"/>
      <c r="H78" s="7"/>
      <c r="I78" s="7"/>
      <c r="J78" s="8"/>
      <c r="K78" s="8"/>
      <c r="M78" s="9"/>
      <c r="N78" s="9"/>
      <c r="O78" s="9"/>
      <c r="Y78" s="6"/>
      <c r="Z78" s="6"/>
      <c r="AC78" s="9"/>
      <c r="AD78" s="9"/>
    </row>
    <row r="79" spans="1:30" ht="145.15" customHeight="1" x14ac:dyDescent="0.2">
      <c r="A79" s="93" t="s">
        <v>120</v>
      </c>
      <c r="B79" s="97" t="s">
        <v>134</v>
      </c>
      <c r="C79" s="62">
        <v>1999</v>
      </c>
      <c r="D79" s="63">
        <v>1002</v>
      </c>
      <c r="E79" s="25">
        <f t="shared" si="3"/>
        <v>50.125062531265627</v>
      </c>
      <c r="F79" s="9"/>
      <c r="G79" s="96"/>
      <c r="H79" s="7"/>
      <c r="I79" s="7"/>
      <c r="J79" s="8"/>
      <c r="K79" s="8"/>
      <c r="M79" s="9"/>
      <c r="N79" s="9"/>
      <c r="O79" s="9"/>
      <c r="Y79" s="6"/>
      <c r="Z79" s="6"/>
      <c r="AC79" s="9"/>
      <c r="AD79" s="9"/>
    </row>
    <row r="80" spans="1:30" ht="25.5" x14ac:dyDescent="0.2">
      <c r="A80" s="93" t="s">
        <v>120</v>
      </c>
      <c r="B80" s="97" t="s">
        <v>135</v>
      </c>
      <c r="C80" s="62">
        <v>106</v>
      </c>
      <c r="D80" s="63">
        <v>20.260000000000002</v>
      </c>
      <c r="E80" s="25">
        <f t="shared" si="3"/>
        <v>19.113207547169814</v>
      </c>
      <c r="F80" s="9"/>
      <c r="G80" s="96"/>
      <c r="H80" s="7"/>
      <c r="I80" s="7"/>
      <c r="J80" s="8"/>
      <c r="K80" s="8"/>
      <c r="M80" s="9"/>
      <c r="N80" s="9"/>
      <c r="O80" s="9"/>
      <c r="Y80" s="6"/>
      <c r="Z80" s="6"/>
      <c r="AC80" s="9"/>
      <c r="AD80" s="9"/>
    </row>
    <row r="81" spans="1:30" ht="51" x14ac:dyDescent="0.2">
      <c r="A81" s="93" t="s">
        <v>120</v>
      </c>
      <c r="B81" s="97" t="s">
        <v>136</v>
      </c>
      <c r="C81" s="62">
        <v>357</v>
      </c>
      <c r="D81" s="63">
        <v>0</v>
      </c>
      <c r="E81" s="25">
        <f t="shared" si="3"/>
        <v>0</v>
      </c>
      <c r="F81" s="9"/>
      <c r="G81" s="96"/>
      <c r="H81" s="7"/>
      <c r="I81" s="7"/>
      <c r="J81" s="8"/>
      <c r="K81" s="8"/>
      <c r="M81" s="9"/>
      <c r="N81" s="9"/>
      <c r="O81" s="9"/>
      <c r="Y81" s="6"/>
      <c r="Z81" s="6"/>
      <c r="AC81" s="9"/>
      <c r="AD81" s="9"/>
    </row>
    <row r="82" spans="1:30" ht="38.25" x14ac:dyDescent="0.2">
      <c r="A82" s="93" t="s">
        <v>120</v>
      </c>
      <c r="B82" s="97" t="s">
        <v>137</v>
      </c>
      <c r="C82" s="62">
        <v>2</v>
      </c>
      <c r="D82" s="63">
        <v>0</v>
      </c>
      <c r="E82" s="25">
        <f t="shared" si="3"/>
        <v>0</v>
      </c>
      <c r="F82" s="9"/>
      <c r="G82" s="96"/>
      <c r="H82" s="7"/>
      <c r="I82" s="7"/>
      <c r="J82" s="8"/>
      <c r="K82" s="8"/>
      <c r="M82" s="9"/>
      <c r="N82" s="9"/>
      <c r="O82" s="9"/>
      <c r="Y82" s="6"/>
      <c r="Z82" s="6"/>
      <c r="AC82" s="9"/>
      <c r="AD82" s="9"/>
    </row>
    <row r="83" spans="1:30" x14ac:dyDescent="0.2">
      <c r="A83" s="93" t="s">
        <v>120</v>
      </c>
      <c r="B83" s="97" t="s">
        <v>138</v>
      </c>
      <c r="C83" s="62">
        <v>454</v>
      </c>
      <c r="D83" s="63">
        <v>453.6</v>
      </c>
      <c r="E83" s="25">
        <f t="shared" si="3"/>
        <v>99.911894273127757</v>
      </c>
      <c r="F83" s="9"/>
      <c r="G83" s="96"/>
      <c r="H83" s="7"/>
      <c r="I83" s="7"/>
      <c r="J83" s="8"/>
      <c r="K83" s="8"/>
      <c r="M83" s="9"/>
      <c r="N83" s="9"/>
      <c r="O83" s="9"/>
      <c r="Y83" s="6"/>
      <c r="Z83" s="6"/>
      <c r="AC83" s="9"/>
      <c r="AD83" s="9"/>
    </row>
    <row r="84" spans="1:30" ht="66.75" customHeight="1" x14ac:dyDescent="0.2">
      <c r="A84" s="93" t="s">
        <v>120</v>
      </c>
      <c r="B84" s="100" t="s">
        <v>140</v>
      </c>
      <c r="C84" s="62">
        <v>87</v>
      </c>
      <c r="D84" s="63">
        <v>87</v>
      </c>
      <c r="E84" s="25">
        <f t="shared" si="3"/>
        <v>100</v>
      </c>
      <c r="F84" s="9"/>
      <c r="G84" s="96"/>
      <c r="H84" s="7"/>
      <c r="I84" s="7"/>
      <c r="J84" s="8"/>
      <c r="K84" s="8"/>
      <c r="M84" s="9"/>
      <c r="N84" s="9"/>
      <c r="O84" s="9"/>
      <c r="Y84" s="6"/>
      <c r="Z84" s="6"/>
      <c r="AC84" s="9"/>
      <c r="AD84" s="9"/>
    </row>
    <row r="85" spans="1:30" ht="58.9" customHeight="1" x14ac:dyDescent="0.2">
      <c r="A85" s="93" t="s">
        <v>170</v>
      </c>
      <c r="B85" s="100" t="s">
        <v>171</v>
      </c>
      <c r="C85" s="62">
        <v>2155.23</v>
      </c>
      <c r="D85" s="63">
        <v>872.06</v>
      </c>
      <c r="E85" s="25">
        <f t="shared" si="3"/>
        <v>40.462502841924056</v>
      </c>
      <c r="F85" s="9"/>
      <c r="G85" s="96"/>
      <c r="H85" s="7"/>
      <c r="I85" s="7"/>
      <c r="J85" s="8"/>
      <c r="K85" s="8"/>
      <c r="M85" s="9"/>
      <c r="N85" s="9"/>
      <c r="O85" s="9"/>
      <c r="Y85" s="6"/>
      <c r="Z85" s="6"/>
      <c r="AC85" s="9"/>
      <c r="AD85" s="9"/>
    </row>
    <row r="86" spans="1:30" ht="40.9" customHeight="1" x14ac:dyDescent="0.2">
      <c r="A86" s="80" t="s">
        <v>139</v>
      </c>
      <c r="B86" s="101" t="s">
        <v>142</v>
      </c>
      <c r="C86" s="61">
        <v>4270.71</v>
      </c>
      <c r="D86" s="92">
        <v>1740.1</v>
      </c>
      <c r="E86" s="25">
        <f t="shared" si="3"/>
        <v>40.744981513612487</v>
      </c>
      <c r="F86" s="9"/>
      <c r="G86" s="96"/>
      <c r="H86" s="7"/>
      <c r="I86" s="7"/>
      <c r="J86" s="8"/>
      <c r="K86" s="8"/>
      <c r="M86" s="9"/>
      <c r="N86" s="9"/>
      <c r="O86" s="9"/>
      <c r="Y86" s="6"/>
      <c r="Z86" s="6"/>
      <c r="AC86" s="9"/>
      <c r="AD86" s="9"/>
    </row>
    <row r="87" spans="1:30" ht="46.9" customHeight="1" x14ac:dyDescent="0.2">
      <c r="A87" s="80" t="s">
        <v>141</v>
      </c>
      <c r="B87" s="94" t="s">
        <v>144</v>
      </c>
      <c r="C87" s="61">
        <v>6</v>
      </c>
      <c r="D87" s="92">
        <v>0</v>
      </c>
      <c r="E87" s="25">
        <f t="shared" si="3"/>
        <v>0</v>
      </c>
      <c r="F87" s="9"/>
      <c r="G87" s="96"/>
      <c r="H87" s="7"/>
      <c r="I87" s="7"/>
      <c r="J87" s="8"/>
      <c r="K87" s="8"/>
      <c r="M87" s="9"/>
      <c r="N87" s="9"/>
      <c r="O87" s="9"/>
      <c r="Y87" s="6"/>
      <c r="Z87" s="6"/>
      <c r="AC87" s="9"/>
      <c r="AD87" s="9"/>
    </row>
    <row r="88" spans="1:30" ht="18.600000000000001" hidden="1" customHeight="1" x14ac:dyDescent="0.2">
      <c r="A88" s="80" t="s">
        <v>143</v>
      </c>
      <c r="B88" s="102" t="s">
        <v>146</v>
      </c>
      <c r="C88" s="61"/>
      <c r="D88" s="92"/>
      <c r="E88" s="25" t="e">
        <f t="shared" si="3"/>
        <v>#DIV/0!</v>
      </c>
      <c r="F88" s="9"/>
      <c r="G88" s="96"/>
      <c r="H88" s="7"/>
      <c r="I88" s="7"/>
      <c r="J88" s="8"/>
      <c r="K88" s="8"/>
      <c r="M88" s="9"/>
      <c r="N88" s="9"/>
      <c r="O88" s="9"/>
      <c r="Y88" s="6"/>
      <c r="Z88" s="6"/>
      <c r="AC88" s="9"/>
      <c r="AD88" s="9"/>
    </row>
    <row r="89" spans="1:30" ht="121.9" customHeight="1" x14ac:dyDescent="0.2">
      <c r="A89" s="80" t="s">
        <v>145</v>
      </c>
      <c r="B89" s="94" t="s">
        <v>147</v>
      </c>
      <c r="C89" s="61">
        <v>1400</v>
      </c>
      <c r="D89" s="92">
        <v>918.05</v>
      </c>
      <c r="E89" s="25">
        <f t="shared" si="3"/>
        <v>65.574999999999989</v>
      </c>
      <c r="F89" s="9"/>
      <c r="G89" s="96"/>
      <c r="H89" s="7"/>
      <c r="I89" s="7"/>
      <c r="J89" s="8"/>
      <c r="K89" s="8"/>
      <c r="M89" s="9"/>
      <c r="N89" s="9"/>
      <c r="O89" s="9"/>
      <c r="Y89" s="6"/>
      <c r="Z89" s="6"/>
      <c r="AC89" s="9"/>
      <c r="AD89" s="9"/>
    </row>
    <row r="90" spans="1:30" ht="171.6" hidden="1" customHeight="1" x14ac:dyDescent="0.2">
      <c r="A90" s="80" t="s">
        <v>148</v>
      </c>
      <c r="B90" s="94" t="s">
        <v>150</v>
      </c>
      <c r="C90" s="61"/>
      <c r="D90" s="92"/>
      <c r="E90" s="25" t="e">
        <f t="shared" si="3"/>
        <v>#DIV/0!</v>
      </c>
      <c r="F90" s="9"/>
      <c r="G90" s="96"/>
      <c r="H90" s="7"/>
      <c r="I90" s="7"/>
      <c r="J90" s="8"/>
      <c r="K90" s="8"/>
      <c r="M90" s="9"/>
      <c r="N90" s="9"/>
      <c r="O90" s="9"/>
      <c r="Y90" s="6"/>
      <c r="Z90" s="6"/>
      <c r="AC90" s="9"/>
      <c r="AD90" s="9"/>
    </row>
    <row r="91" spans="1:30" ht="57.6" hidden="1" customHeight="1" x14ac:dyDescent="0.2">
      <c r="A91" s="80" t="s">
        <v>149</v>
      </c>
      <c r="B91" s="103" t="s">
        <v>152</v>
      </c>
      <c r="C91" s="61"/>
      <c r="D91" s="92">
        <v>0</v>
      </c>
      <c r="E91" s="25" t="e">
        <f t="shared" si="3"/>
        <v>#DIV/0!</v>
      </c>
      <c r="F91" s="9"/>
      <c r="G91" s="96"/>
      <c r="H91" s="7"/>
      <c r="I91" s="7"/>
      <c r="J91" s="8"/>
      <c r="K91" s="8"/>
      <c r="M91" s="9"/>
      <c r="N91" s="9"/>
      <c r="O91" s="9"/>
      <c r="Y91" s="6"/>
      <c r="Z91" s="6"/>
      <c r="AC91" s="9"/>
      <c r="AD91" s="9"/>
    </row>
    <row r="92" spans="1:30" ht="54.75" customHeight="1" x14ac:dyDescent="0.2">
      <c r="A92" s="80" t="s">
        <v>151</v>
      </c>
      <c r="B92" s="104" t="s">
        <v>154</v>
      </c>
      <c r="C92" s="85">
        <f t="shared" ref="C92:D92" si="4">C93</f>
        <v>249.8</v>
      </c>
      <c r="D92" s="85">
        <f t="shared" si="4"/>
        <v>104.07</v>
      </c>
      <c r="E92" s="25">
        <f t="shared" si="3"/>
        <v>41.661329063250598</v>
      </c>
      <c r="F92" s="8"/>
      <c r="G92" s="9"/>
      <c r="H92" s="9"/>
      <c r="J92" s="9"/>
      <c r="K92" s="7"/>
      <c r="L92" s="8"/>
      <c r="M92" s="8"/>
      <c r="N92" s="9"/>
      <c r="O92" s="9"/>
      <c r="AA92" s="6"/>
      <c r="AB92" s="6"/>
      <c r="AC92" s="9"/>
      <c r="AD92" s="9"/>
    </row>
    <row r="93" spans="1:30" ht="25.5" x14ac:dyDescent="0.2">
      <c r="A93" s="80" t="s">
        <v>153</v>
      </c>
      <c r="B93" s="94" t="s">
        <v>156</v>
      </c>
      <c r="C93" s="61">
        <v>249.8</v>
      </c>
      <c r="D93" s="63">
        <v>104.07</v>
      </c>
      <c r="E93" s="25">
        <f t="shared" si="3"/>
        <v>41.661329063250598</v>
      </c>
      <c r="F93" s="8"/>
      <c r="G93" s="9"/>
      <c r="H93" s="9"/>
      <c r="J93" s="9"/>
      <c r="K93" s="7"/>
      <c r="L93" s="8"/>
      <c r="M93" s="8"/>
      <c r="N93" s="9"/>
      <c r="O93" s="9"/>
      <c r="AA93" s="6"/>
      <c r="AB93" s="6"/>
      <c r="AC93" s="9"/>
      <c r="AD93" s="9"/>
    </row>
    <row r="94" spans="1:30" ht="22.9" customHeight="1" x14ac:dyDescent="0.2">
      <c r="A94" s="105" t="s">
        <v>155</v>
      </c>
      <c r="B94" s="77" t="s">
        <v>158</v>
      </c>
      <c r="C94" s="83">
        <f>C95+C98</f>
        <v>4975.3</v>
      </c>
      <c r="D94" s="83">
        <f>D95+D98</f>
        <v>3887.2599999999998</v>
      </c>
      <c r="E94" s="25">
        <f t="shared" si="3"/>
        <v>78.131167969770658</v>
      </c>
      <c r="F94" s="8"/>
      <c r="G94" s="9"/>
      <c r="H94" s="9"/>
      <c r="J94" s="9"/>
      <c r="K94" s="7"/>
      <c r="L94" s="8"/>
      <c r="M94" s="8"/>
      <c r="N94" s="9"/>
      <c r="O94" s="9"/>
      <c r="AA94" s="6"/>
      <c r="AB94" s="6"/>
      <c r="AC94" s="9"/>
      <c r="AD94" s="9"/>
    </row>
    <row r="95" spans="1:30" ht="43.15" customHeight="1" x14ac:dyDescent="0.2">
      <c r="A95" s="80" t="s">
        <v>157</v>
      </c>
      <c r="B95" s="106" t="s">
        <v>160</v>
      </c>
      <c r="C95" s="61">
        <v>4594.3</v>
      </c>
      <c r="D95" s="63">
        <v>3704.68</v>
      </c>
      <c r="E95" s="25">
        <f t="shared" si="3"/>
        <v>80.636440807087041</v>
      </c>
      <c r="F95" s="8"/>
      <c r="G95" s="9"/>
      <c r="H95" s="9"/>
      <c r="J95" s="9"/>
      <c r="K95" s="7"/>
      <c r="L95" s="8"/>
      <c r="M95" s="8"/>
      <c r="N95" s="9"/>
      <c r="O95" s="9"/>
      <c r="AA95" s="6"/>
      <c r="AB95" s="6"/>
      <c r="AC95" s="9"/>
      <c r="AD95" s="9"/>
    </row>
    <row r="96" spans="1:30" ht="110.45" hidden="1" customHeight="1" x14ac:dyDescent="0.2">
      <c r="A96" s="80" t="s">
        <v>159</v>
      </c>
      <c r="B96" s="49" t="s">
        <v>161</v>
      </c>
      <c r="C96" s="61">
        <v>395.2</v>
      </c>
      <c r="D96" s="92">
        <v>228.1</v>
      </c>
      <c r="E96" s="25">
        <f t="shared" ref="E96:E100" si="5">D96/C96*100</f>
        <v>57.717611336032391</v>
      </c>
      <c r="F96" s="8"/>
      <c r="G96" s="9"/>
      <c r="H96" s="9"/>
      <c r="J96" s="9"/>
      <c r="K96" s="7"/>
      <c r="L96" s="8"/>
      <c r="M96" s="8"/>
      <c r="N96" s="9"/>
      <c r="O96" s="9"/>
      <c r="AA96" s="6"/>
      <c r="AB96" s="6"/>
      <c r="AC96" s="9"/>
      <c r="AD96" s="9"/>
    </row>
    <row r="97" spans="1:30" ht="27.6" hidden="1" customHeight="1" x14ac:dyDescent="0.2">
      <c r="A97" s="80" t="s">
        <v>159</v>
      </c>
      <c r="B97" s="49" t="s">
        <v>163</v>
      </c>
      <c r="C97" s="61">
        <v>370</v>
      </c>
      <c r="D97" s="92">
        <v>370</v>
      </c>
      <c r="E97" s="25">
        <f t="shared" si="5"/>
        <v>100</v>
      </c>
      <c r="F97" s="8"/>
      <c r="G97" s="9"/>
      <c r="H97" s="9"/>
      <c r="J97" s="9"/>
      <c r="K97" s="7"/>
      <c r="L97" s="8"/>
      <c r="M97" s="8"/>
      <c r="N97" s="9"/>
      <c r="O97" s="9"/>
      <c r="AA97" s="6"/>
      <c r="AB97" s="6"/>
      <c r="AC97" s="9"/>
      <c r="AD97" s="9"/>
    </row>
    <row r="98" spans="1:30" ht="30" x14ac:dyDescent="0.2">
      <c r="A98" s="80" t="s">
        <v>162</v>
      </c>
      <c r="B98" s="49" t="s">
        <v>164</v>
      </c>
      <c r="C98" s="61">
        <v>381</v>
      </c>
      <c r="D98" s="92">
        <v>182.58</v>
      </c>
      <c r="E98" s="25">
        <f t="shared" si="5"/>
        <v>47.921259842519689</v>
      </c>
      <c r="F98" s="8"/>
      <c r="G98" s="9"/>
      <c r="H98" s="9"/>
      <c r="J98" s="9"/>
      <c r="K98" s="7"/>
      <c r="L98" s="8"/>
      <c r="M98" s="8"/>
      <c r="N98" s="9"/>
      <c r="O98" s="9"/>
      <c r="AA98" s="6"/>
      <c r="AB98" s="6"/>
      <c r="AC98" s="9"/>
      <c r="AD98" s="9"/>
    </row>
    <row r="99" spans="1:30" ht="82.9" customHeight="1" x14ac:dyDescent="0.2">
      <c r="A99" s="131" t="s">
        <v>167</v>
      </c>
      <c r="B99" s="132" t="s">
        <v>168</v>
      </c>
      <c r="C99" s="61">
        <v>0</v>
      </c>
      <c r="D99" s="92">
        <v>-71.900000000000006</v>
      </c>
      <c r="E99" s="25" t="e">
        <f t="shared" si="5"/>
        <v>#DIV/0!</v>
      </c>
      <c r="F99" s="8"/>
      <c r="G99" s="9"/>
      <c r="H99" s="9"/>
      <c r="J99" s="9"/>
      <c r="K99" s="7"/>
      <c r="L99" s="8"/>
      <c r="M99" s="8"/>
      <c r="N99" s="9"/>
      <c r="O99" s="9"/>
      <c r="AA99" s="6"/>
      <c r="AB99" s="6"/>
      <c r="AC99" s="9"/>
      <c r="AD99" s="9"/>
    </row>
    <row r="100" spans="1:30" ht="61.15" customHeight="1" x14ac:dyDescent="0.2">
      <c r="A100" s="107"/>
      <c r="B100" s="133" t="s">
        <v>169</v>
      </c>
      <c r="C100" s="85">
        <f>C10+C49</f>
        <v>223572.24</v>
      </c>
      <c r="D100" s="85">
        <f>D10+D49+D99</f>
        <v>129111.94800000003</v>
      </c>
      <c r="E100" s="25">
        <f t="shared" si="5"/>
        <v>57.749543503254266</v>
      </c>
      <c r="F100" s="8"/>
      <c r="G100" s="9"/>
      <c r="H100" s="9"/>
      <c r="J100" s="9"/>
      <c r="K100" s="7"/>
      <c r="L100" s="8"/>
      <c r="M100" s="8"/>
      <c r="N100" s="9"/>
      <c r="O100" s="9"/>
      <c r="AA100" s="6"/>
      <c r="AB100" s="6"/>
      <c r="AC100" s="9"/>
      <c r="AD100" s="9"/>
    </row>
    <row r="101" spans="1:30" ht="14.25" x14ac:dyDescent="0.2">
      <c r="A101" s="51"/>
      <c r="B101" s="108"/>
      <c r="C101" s="26"/>
      <c r="D101" s="109"/>
      <c r="E101" s="109"/>
      <c r="F101" s="8"/>
      <c r="G101" s="9"/>
      <c r="H101" s="9"/>
      <c r="J101" s="9"/>
      <c r="K101" s="7"/>
      <c r="L101" s="8"/>
      <c r="M101" s="8"/>
      <c r="N101" s="9"/>
      <c r="O101" s="9"/>
      <c r="AA101" s="6"/>
      <c r="AB101" s="6"/>
      <c r="AC101" s="9"/>
      <c r="AD101" s="9"/>
    </row>
    <row r="102" spans="1:30" ht="14.25" x14ac:dyDescent="0.2">
      <c r="A102" s="51"/>
      <c r="B102" s="52"/>
      <c r="C102" s="26"/>
      <c r="D102" s="109"/>
      <c r="E102" s="109"/>
      <c r="F102" s="8"/>
      <c r="G102" s="9"/>
      <c r="H102" s="9"/>
      <c r="J102" s="9"/>
      <c r="K102" s="7"/>
      <c r="L102" s="8"/>
      <c r="M102" s="8"/>
      <c r="N102" s="9"/>
      <c r="O102" s="9"/>
      <c r="AA102" s="6"/>
      <c r="AB102" s="6"/>
      <c r="AC102" s="9"/>
      <c r="AD102" s="9"/>
    </row>
    <row r="103" spans="1:30" ht="14.25" x14ac:dyDescent="0.2">
      <c r="A103" s="51"/>
      <c r="B103" s="52"/>
      <c r="C103" s="26"/>
      <c r="D103" s="109"/>
      <c r="E103" s="109"/>
      <c r="F103" s="8"/>
      <c r="G103" s="9"/>
      <c r="H103" s="9"/>
      <c r="J103" s="9"/>
      <c r="K103" s="7"/>
      <c r="L103" s="8"/>
      <c r="M103" s="8"/>
      <c r="N103" s="9"/>
      <c r="O103" s="9"/>
      <c r="AA103" s="6"/>
      <c r="AB103" s="6"/>
      <c r="AC103" s="9"/>
      <c r="AD103" s="9"/>
    </row>
    <row r="104" spans="1:30" ht="14.25" x14ac:dyDescent="0.2">
      <c r="A104" s="51"/>
      <c r="B104" s="52"/>
      <c r="C104" s="26"/>
      <c r="D104" s="109"/>
      <c r="E104" s="109"/>
      <c r="F104" s="8"/>
      <c r="G104" s="9"/>
      <c r="H104" s="9"/>
      <c r="J104" s="9"/>
      <c r="K104" s="7"/>
      <c r="L104" s="8"/>
      <c r="M104" s="8"/>
      <c r="N104" s="9"/>
      <c r="O104" s="9"/>
      <c r="AA104" s="6"/>
      <c r="AB104" s="6"/>
      <c r="AC104" s="9"/>
      <c r="AD104" s="9"/>
    </row>
    <row r="105" spans="1:30" ht="14.25" x14ac:dyDescent="0.2">
      <c r="A105" s="51"/>
      <c r="B105" s="52"/>
      <c r="C105" s="26"/>
      <c r="D105" s="109"/>
      <c r="E105" s="109"/>
      <c r="F105" s="8"/>
      <c r="G105" s="9"/>
      <c r="H105" s="9"/>
      <c r="J105" s="9"/>
      <c r="K105" s="7"/>
      <c r="L105" s="8"/>
      <c r="M105" s="8"/>
      <c r="N105" s="9"/>
      <c r="O105" s="9"/>
      <c r="AA105" s="6"/>
      <c r="AB105" s="6"/>
      <c r="AC105" s="9"/>
      <c r="AD105" s="9"/>
    </row>
    <row r="106" spans="1:30" ht="14.25" x14ac:dyDescent="0.2">
      <c r="A106" s="51"/>
      <c r="B106" s="52"/>
      <c r="C106" s="26"/>
      <c r="D106" s="109"/>
      <c r="E106" s="109"/>
      <c r="F106" s="8"/>
      <c r="G106" s="9"/>
      <c r="H106" s="9"/>
      <c r="J106" s="9"/>
      <c r="K106" s="7"/>
      <c r="L106" s="8"/>
      <c r="M106" s="8"/>
      <c r="N106" s="9"/>
      <c r="O106" s="9"/>
      <c r="AA106" s="6"/>
      <c r="AB106" s="6"/>
      <c r="AC106" s="9"/>
      <c r="AD106" s="9"/>
    </row>
    <row r="107" spans="1:30" ht="14.25" x14ac:dyDescent="0.2">
      <c r="A107" s="51"/>
      <c r="B107" s="52"/>
      <c r="C107" s="26"/>
      <c r="D107" s="109"/>
      <c r="E107" s="109"/>
      <c r="F107" s="8"/>
      <c r="G107" s="9"/>
      <c r="H107" s="9"/>
      <c r="J107" s="9"/>
      <c r="K107" s="7"/>
      <c r="L107" s="8"/>
      <c r="M107" s="8"/>
      <c r="N107" s="9"/>
      <c r="O107" s="9"/>
      <c r="AA107" s="6"/>
      <c r="AB107" s="6"/>
      <c r="AC107" s="9"/>
      <c r="AD107" s="9"/>
    </row>
    <row r="108" spans="1:30" ht="14.25" x14ac:dyDescent="0.2">
      <c r="A108" s="51"/>
      <c r="B108" s="52"/>
      <c r="C108" s="26"/>
      <c r="D108" s="109"/>
      <c r="E108" s="109"/>
      <c r="F108" s="8"/>
      <c r="G108" s="9"/>
      <c r="H108" s="9"/>
      <c r="J108" s="9"/>
      <c r="K108" s="7"/>
      <c r="L108" s="8"/>
      <c r="M108" s="8"/>
      <c r="N108" s="9"/>
      <c r="O108" s="9"/>
      <c r="AA108" s="6"/>
      <c r="AB108" s="6"/>
      <c r="AC108" s="9"/>
      <c r="AD108" s="9"/>
    </row>
    <row r="109" spans="1:30" ht="14.25" x14ac:dyDescent="0.2">
      <c r="A109" s="51"/>
      <c r="B109" s="52"/>
      <c r="C109" s="26"/>
      <c r="D109" s="109"/>
      <c r="E109" s="109"/>
      <c r="F109" s="8"/>
      <c r="G109" s="9"/>
      <c r="H109" s="9"/>
      <c r="J109" s="9"/>
      <c r="K109" s="7"/>
      <c r="L109" s="8"/>
      <c r="M109" s="8"/>
      <c r="N109" s="9"/>
      <c r="O109" s="9"/>
      <c r="AA109" s="6"/>
      <c r="AB109" s="6"/>
      <c r="AC109" s="9"/>
      <c r="AD109" s="9"/>
    </row>
    <row r="110" spans="1:30" ht="14.25" x14ac:dyDescent="0.2">
      <c r="A110" s="51"/>
      <c r="B110" s="52"/>
      <c r="C110" s="26"/>
      <c r="D110" s="109"/>
      <c r="E110" s="109"/>
      <c r="F110" s="8"/>
      <c r="G110" s="9"/>
      <c r="H110" s="9"/>
      <c r="J110" s="9"/>
      <c r="K110" s="7"/>
      <c r="L110" s="8"/>
      <c r="M110" s="8"/>
      <c r="N110" s="9"/>
      <c r="O110" s="9"/>
      <c r="AA110" s="6"/>
      <c r="AB110" s="6"/>
      <c r="AC110" s="9"/>
      <c r="AD110" s="9"/>
    </row>
    <row r="111" spans="1:30" ht="14.25" x14ac:dyDescent="0.2">
      <c r="A111" s="51"/>
      <c r="B111" s="52"/>
      <c r="C111" s="26"/>
      <c r="D111" s="109"/>
      <c r="E111" s="109"/>
      <c r="F111" s="8"/>
      <c r="G111" s="9"/>
      <c r="H111" s="9"/>
      <c r="J111" s="9"/>
      <c r="K111" s="7"/>
      <c r="L111" s="8"/>
      <c r="M111" s="8"/>
      <c r="N111" s="9"/>
      <c r="O111" s="9"/>
      <c r="AA111" s="6"/>
      <c r="AB111" s="6"/>
      <c r="AC111" s="9"/>
      <c r="AD111" s="9"/>
    </row>
    <row r="112" spans="1:30" ht="14.25" x14ac:dyDescent="0.2">
      <c r="A112" s="51"/>
      <c r="B112" s="52"/>
      <c r="C112" s="26"/>
      <c r="D112" s="109"/>
      <c r="E112" s="109"/>
      <c r="F112" s="8"/>
      <c r="G112" s="9"/>
      <c r="H112" s="9"/>
      <c r="J112" s="9"/>
      <c r="K112" s="7"/>
      <c r="L112" s="8"/>
      <c r="M112" s="8"/>
      <c r="N112" s="9"/>
      <c r="O112" s="9"/>
      <c r="AA112" s="6"/>
      <c r="AB112" s="6"/>
      <c r="AC112" s="9"/>
      <c r="AD112" s="9"/>
    </row>
    <row r="113" spans="1:30" ht="14.25" x14ac:dyDescent="0.2">
      <c r="A113" s="51"/>
      <c r="B113" s="52"/>
      <c r="C113" s="26"/>
      <c r="D113" s="109"/>
      <c r="E113" s="109"/>
      <c r="F113" s="8"/>
      <c r="G113" s="9"/>
      <c r="H113" s="9"/>
      <c r="J113" s="9"/>
      <c r="K113" s="7"/>
      <c r="L113" s="8"/>
      <c r="M113" s="8"/>
      <c r="N113" s="9"/>
      <c r="O113" s="9"/>
      <c r="AA113" s="6"/>
      <c r="AB113" s="6"/>
      <c r="AC113" s="9"/>
      <c r="AD113" s="9"/>
    </row>
    <row r="114" spans="1:30" ht="14.25" x14ac:dyDescent="0.2">
      <c r="A114" s="51"/>
      <c r="B114" s="52"/>
      <c r="C114" s="26"/>
      <c r="D114" s="109"/>
      <c r="E114" s="109"/>
      <c r="F114" s="8"/>
      <c r="G114" s="9"/>
      <c r="H114" s="9"/>
      <c r="J114" s="9"/>
      <c r="K114" s="7"/>
      <c r="L114" s="8"/>
      <c r="M114" s="8"/>
      <c r="N114" s="9"/>
      <c r="O114" s="9"/>
      <c r="AA114" s="6"/>
      <c r="AB114" s="6"/>
      <c r="AC114" s="9"/>
      <c r="AD114" s="9"/>
    </row>
    <row r="115" spans="1:30" ht="14.25" x14ac:dyDescent="0.2">
      <c r="A115" s="51"/>
      <c r="B115" s="52"/>
      <c r="C115" s="26"/>
      <c r="D115" s="109"/>
      <c r="E115" s="109"/>
      <c r="F115" s="8"/>
      <c r="G115" s="9"/>
      <c r="H115" s="9"/>
      <c r="J115" s="9"/>
      <c r="K115" s="7"/>
      <c r="L115" s="8"/>
      <c r="M115" s="8"/>
      <c r="N115" s="9"/>
      <c r="O115" s="9"/>
      <c r="AA115" s="6"/>
      <c r="AB115" s="6"/>
      <c r="AC115" s="9"/>
      <c r="AD115" s="9"/>
    </row>
    <row r="116" spans="1:30" ht="14.25" x14ac:dyDescent="0.2">
      <c r="A116" s="51"/>
      <c r="B116" s="52"/>
      <c r="C116" s="26"/>
      <c r="D116" s="109"/>
      <c r="E116" s="109"/>
      <c r="F116" s="8"/>
      <c r="G116" s="9"/>
      <c r="H116" s="9"/>
      <c r="J116" s="9"/>
      <c r="K116" s="7"/>
      <c r="L116" s="8"/>
      <c r="M116" s="8"/>
      <c r="N116" s="9"/>
      <c r="O116" s="9"/>
      <c r="AA116" s="6"/>
      <c r="AB116" s="6"/>
      <c r="AC116" s="9"/>
      <c r="AD116" s="9"/>
    </row>
    <row r="117" spans="1:30" ht="14.25" x14ac:dyDescent="0.2">
      <c r="A117" s="51"/>
      <c r="B117" s="52"/>
      <c r="C117" s="26"/>
      <c r="D117" s="109"/>
      <c r="E117" s="109"/>
      <c r="F117" s="8"/>
      <c r="G117" s="9"/>
      <c r="H117" s="9"/>
      <c r="J117" s="9"/>
      <c r="K117" s="7"/>
      <c r="L117" s="8"/>
      <c r="M117" s="8"/>
      <c r="N117" s="9"/>
      <c r="O117" s="9"/>
      <c r="AA117" s="6"/>
      <c r="AB117" s="6"/>
      <c r="AC117" s="9"/>
      <c r="AD117" s="9"/>
    </row>
    <row r="118" spans="1:30" ht="14.25" x14ac:dyDescent="0.2">
      <c r="A118" s="51"/>
      <c r="B118" s="52"/>
      <c r="C118" s="26"/>
      <c r="D118" s="109"/>
      <c r="E118" s="109"/>
      <c r="F118" s="8"/>
      <c r="G118" s="9"/>
      <c r="H118" s="9"/>
      <c r="J118" s="9"/>
      <c r="K118" s="7"/>
      <c r="L118" s="8"/>
      <c r="M118" s="8"/>
      <c r="N118" s="9"/>
      <c r="O118" s="9"/>
      <c r="AA118" s="6"/>
      <c r="AB118" s="6"/>
      <c r="AC118" s="9"/>
      <c r="AD118" s="9"/>
    </row>
    <row r="119" spans="1:30" ht="14.25" x14ac:dyDescent="0.2">
      <c r="A119" s="51"/>
      <c r="B119" s="52"/>
      <c r="C119" s="26"/>
      <c r="D119" s="109"/>
      <c r="E119" s="109"/>
      <c r="F119" s="8"/>
      <c r="G119" s="9"/>
      <c r="H119" s="9"/>
      <c r="J119" s="9"/>
      <c r="K119" s="7"/>
      <c r="L119" s="8"/>
      <c r="M119" s="8"/>
      <c r="N119" s="9"/>
      <c r="O119" s="9"/>
      <c r="AA119" s="6"/>
      <c r="AB119" s="6"/>
      <c r="AC119" s="9"/>
      <c r="AD119" s="9"/>
    </row>
    <row r="120" spans="1:30" ht="14.25" x14ac:dyDescent="0.2">
      <c r="A120" s="51"/>
      <c r="B120" s="52"/>
      <c r="C120" s="26"/>
      <c r="D120" s="109"/>
      <c r="E120" s="109"/>
      <c r="F120" s="8"/>
      <c r="G120" s="9"/>
      <c r="H120" s="9"/>
      <c r="J120" s="9"/>
      <c r="K120" s="7"/>
      <c r="L120" s="8"/>
      <c r="M120" s="8"/>
      <c r="N120" s="9"/>
      <c r="O120" s="9"/>
      <c r="AA120" s="6"/>
      <c r="AB120" s="6"/>
      <c r="AC120" s="9"/>
      <c r="AD120" s="9"/>
    </row>
    <row r="121" spans="1:30" ht="14.25" x14ac:dyDescent="0.2">
      <c r="A121" s="51"/>
      <c r="B121" s="52"/>
      <c r="C121" s="26"/>
      <c r="D121" s="109"/>
      <c r="E121" s="109"/>
      <c r="F121" s="8"/>
      <c r="G121" s="9"/>
      <c r="H121" s="9"/>
      <c r="J121" s="9"/>
      <c r="K121" s="7"/>
      <c r="L121" s="8"/>
      <c r="M121" s="8"/>
      <c r="N121" s="9"/>
      <c r="O121" s="9"/>
      <c r="AA121" s="6"/>
      <c r="AB121" s="6"/>
      <c r="AC121" s="9"/>
      <c r="AD121" s="9"/>
    </row>
    <row r="122" spans="1:30" ht="14.25" x14ac:dyDescent="0.2">
      <c r="A122" s="51"/>
      <c r="B122" s="52"/>
      <c r="C122" s="26"/>
      <c r="D122" s="109"/>
      <c r="E122" s="109"/>
      <c r="F122" s="8"/>
      <c r="G122" s="9"/>
      <c r="H122" s="9"/>
      <c r="J122" s="9"/>
      <c r="K122" s="7"/>
      <c r="L122" s="8"/>
      <c r="M122" s="8"/>
      <c r="N122" s="9"/>
      <c r="O122" s="9"/>
      <c r="AA122" s="6"/>
      <c r="AB122" s="6"/>
      <c r="AC122" s="9"/>
      <c r="AD122" s="9"/>
    </row>
    <row r="123" spans="1:30" ht="14.25" x14ac:dyDescent="0.2">
      <c r="A123" s="51"/>
      <c r="B123" s="52"/>
      <c r="C123" s="26"/>
      <c r="D123" s="109"/>
      <c r="E123" s="109"/>
      <c r="F123" s="8"/>
      <c r="G123" s="9"/>
      <c r="H123" s="9"/>
      <c r="J123" s="9"/>
      <c r="K123" s="7"/>
      <c r="L123" s="8"/>
      <c r="M123" s="8"/>
      <c r="N123" s="9"/>
      <c r="O123" s="9"/>
      <c r="AA123" s="6"/>
      <c r="AB123" s="6"/>
      <c r="AC123" s="9"/>
      <c r="AD123" s="9"/>
    </row>
    <row r="124" spans="1:30" ht="14.25" x14ac:dyDescent="0.2">
      <c r="A124" s="51"/>
      <c r="B124" s="52"/>
      <c r="C124" s="26"/>
      <c r="D124" s="109"/>
      <c r="E124" s="109"/>
      <c r="F124" s="8"/>
      <c r="G124" s="9"/>
      <c r="H124" s="9"/>
      <c r="J124" s="9"/>
      <c r="K124" s="7"/>
      <c r="L124" s="8"/>
      <c r="M124" s="8"/>
      <c r="N124" s="9"/>
      <c r="O124" s="9"/>
      <c r="AA124" s="6"/>
      <c r="AB124" s="6"/>
      <c r="AC124" s="9"/>
      <c r="AD124" s="9"/>
    </row>
    <row r="125" spans="1:30" ht="14.25" x14ac:dyDescent="0.2">
      <c r="A125" s="51"/>
      <c r="B125" s="52"/>
      <c r="C125" s="26"/>
      <c r="D125" s="109"/>
      <c r="E125" s="109"/>
      <c r="F125" s="8"/>
      <c r="G125" s="9"/>
      <c r="H125" s="9"/>
      <c r="J125" s="9"/>
      <c r="K125" s="7"/>
      <c r="L125" s="8"/>
      <c r="M125" s="8"/>
      <c r="N125" s="9"/>
      <c r="O125" s="9"/>
      <c r="AA125" s="6"/>
      <c r="AB125" s="6"/>
      <c r="AC125" s="9"/>
      <c r="AD125" s="9"/>
    </row>
    <row r="126" spans="1:30" ht="14.25" x14ac:dyDescent="0.2">
      <c r="A126" s="51"/>
      <c r="B126" s="52"/>
      <c r="C126" s="26"/>
      <c r="D126" s="109"/>
      <c r="E126" s="109"/>
      <c r="F126" s="8"/>
      <c r="G126" s="9"/>
      <c r="H126" s="9"/>
      <c r="J126" s="9"/>
      <c r="K126" s="7"/>
      <c r="L126" s="8"/>
      <c r="M126" s="8"/>
      <c r="N126" s="9"/>
      <c r="O126" s="9"/>
      <c r="AA126" s="6"/>
      <c r="AB126" s="6"/>
      <c r="AC126" s="9"/>
      <c r="AD126" s="9"/>
    </row>
    <row r="127" spans="1:30" ht="14.25" x14ac:dyDescent="0.2">
      <c r="A127" s="51"/>
      <c r="B127" s="52"/>
      <c r="C127" s="26"/>
      <c r="D127" s="109"/>
      <c r="E127" s="109"/>
      <c r="F127" s="8"/>
      <c r="G127" s="9"/>
      <c r="H127" s="9"/>
      <c r="J127" s="9"/>
      <c r="K127" s="7"/>
      <c r="L127" s="8"/>
      <c r="M127" s="8"/>
      <c r="N127" s="9"/>
      <c r="O127" s="9"/>
      <c r="AA127" s="6"/>
      <c r="AB127" s="6"/>
      <c r="AC127" s="9"/>
      <c r="AD127" s="9"/>
    </row>
    <row r="128" spans="1:30" ht="14.25" x14ac:dyDescent="0.2">
      <c r="A128" s="51"/>
      <c r="B128" s="52"/>
      <c r="C128" s="26"/>
      <c r="D128" s="109"/>
      <c r="E128" s="109"/>
      <c r="F128" s="8"/>
      <c r="G128" s="9"/>
      <c r="H128" s="9"/>
      <c r="J128" s="9"/>
      <c r="K128" s="7"/>
      <c r="L128" s="8"/>
      <c r="M128" s="8"/>
      <c r="N128" s="9"/>
      <c r="O128" s="9"/>
      <c r="AA128" s="6"/>
      <c r="AB128" s="6"/>
      <c r="AC128" s="9"/>
      <c r="AD128" s="9"/>
    </row>
    <row r="129" spans="1:30" ht="14.25" x14ac:dyDescent="0.2">
      <c r="A129" s="51"/>
      <c r="B129" s="52"/>
      <c r="C129" s="26"/>
      <c r="D129" s="109"/>
      <c r="E129" s="109"/>
      <c r="F129" s="8"/>
      <c r="G129" s="9"/>
      <c r="H129" s="9"/>
      <c r="J129" s="9"/>
      <c r="K129" s="7"/>
      <c r="L129" s="8"/>
      <c r="M129" s="8"/>
      <c r="N129" s="9"/>
      <c r="O129" s="9"/>
      <c r="AA129" s="6"/>
      <c r="AB129" s="6"/>
      <c r="AC129" s="9"/>
      <c r="AD129" s="9"/>
    </row>
    <row r="130" spans="1:30" ht="14.25" x14ac:dyDescent="0.2">
      <c r="A130" s="51"/>
      <c r="B130" s="52"/>
      <c r="C130" s="26"/>
      <c r="D130" s="109"/>
      <c r="E130" s="109"/>
      <c r="F130" s="8"/>
      <c r="G130" s="9"/>
      <c r="H130" s="9"/>
      <c r="J130" s="9"/>
      <c r="K130" s="7"/>
      <c r="L130" s="8"/>
      <c r="M130" s="8"/>
      <c r="N130" s="9"/>
      <c r="O130" s="9"/>
      <c r="AA130" s="6"/>
      <c r="AB130" s="6"/>
      <c r="AC130" s="9"/>
      <c r="AD130" s="9"/>
    </row>
    <row r="131" spans="1:30" ht="14.25" x14ac:dyDescent="0.2">
      <c r="A131" s="51"/>
      <c r="B131" s="52"/>
      <c r="C131" s="26"/>
      <c r="D131" s="109"/>
      <c r="E131" s="109"/>
      <c r="F131" s="8"/>
      <c r="G131" s="9"/>
      <c r="H131" s="9"/>
      <c r="J131" s="9"/>
      <c r="K131" s="7"/>
      <c r="L131" s="8"/>
      <c r="M131" s="8"/>
      <c r="N131" s="9"/>
      <c r="O131" s="9"/>
      <c r="AA131" s="6"/>
      <c r="AB131" s="6"/>
      <c r="AC131" s="9"/>
      <c r="AD131" s="9"/>
    </row>
    <row r="132" spans="1:30" ht="14.25" x14ac:dyDescent="0.2">
      <c r="A132" s="51"/>
      <c r="B132" s="52"/>
      <c r="C132" s="26"/>
      <c r="D132" s="109"/>
      <c r="E132" s="109"/>
      <c r="F132" s="8"/>
      <c r="G132" s="9"/>
      <c r="H132" s="9"/>
      <c r="J132" s="9"/>
      <c r="K132" s="7"/>
      <c r="L132" s="8"/>
      <c r="M132" s="8"/>
      <c r="N132" s="9"/>
      <c r="O132" s="9"/>
      <c r="AA132" s="6"/>
      <c r="AB132" s="6"/>
      <c r="AC132" s="9"/>
      <c r="AD132" s="9"/>
    </row>
    <row r="133" spans="1:30" ht="14.25" x14ac:dyDescent="0.2">
      <c r="A133" s="51"/>
      <c r="B133" s="52"/>
      <c r="C133" s="26"/>
      <c r="D133" s="109"/>
      <c r="E133" s="109"/>
      <c r="F133" s="8"/>
      <c r="G133" s="9"/>
      <c r="H133" s="9"/>
      <c r="J133" s="9"/>
      <c r="K133" s="7"/>
      <c r="L133" s="8"/>
      <c r="M133" s="8"/>
      <c r="N133" s="9"/>
      <c r="O133" s="9"/>
      <c r="AA133" s="6"/>
      <c r="AB133" s="6"/>
      <c r="AC133" s="9"/>
      <c r="AD133" s="9"/>
    </row>
    <row r="134" spans="1:30" ht="14.25" x14ac:dyDescent="0.2">
      <c r="A134" s="51"/>
      <c r="B134" s="52"/>
      <c r="C134" s="26"/>
      <c r="D134" s="109"/>
      <c r="E134" s="109"/>
      <c r="F134" s="8"/>
      <c r="G134" s="9"/>
      <c r="H134" s="9"/>
      <c r="J134" s="9"/>
      <c r="K134" s="7"/>
      <c r="L134" s="8"/>
      <c r="M134" s="8"/>
      <c r="N134" s="9"/>
      <c r="O134" s="9"/>
      <c r="AA134" s="6"/>
      <c r="AB134" s="6"/>
      <c r="AC134" s="9"/>
      <c r="AD134" s="9"/>
    </row>
    <row r="135" spans="1:30" ht="14.25" x14ac:dyDescent="0.2">
      <c r="A135" s="51"/>
      <c r="B135" s="52"/>
      <c r="C135" s="26"/>
      <c r="D135" s="109"/>
      <c r="E135" s="109"/>
      <c r="F135" s="8"/>
      <c r="G135" s="9"/>
      <c r="H135" s="9"/>
      <c r="J135" s="9"/>
      <c r="K135" s="7"/>
      <c r="L135" s="8"/>
      <c r="M135" s="8"/>
      <c r="N135" s="9"/>
      <c r="O135" s="9"/>
      <c r="AA135" s="6"/>
      <c r="AB135" s="6"/>
      <c r="AC135" s="9"/>
      <c r="AD135" s="9"/>
    </row>
    <row r="136" spans="1:30" ht="14.25" x14ac:dyDescent="0.2">
      <c r="A136" s="51"/>
      <c r="B136" s="52"/>
      <c r="C136" s="26"/>
      <c r="D136" s="109"/>
      <c r="E136" s="109"/>
      <c r="F136" s="8"/>
      <c r="G136" s="9"/>
      <c r="H136" s="9"/>
      <c r="J136" s="9"/>
      <c r="K136" s="7"/>
      <c r="L136" s="8"/>
      <c r="M136" s="8"/>
      <c r="N136" s="9"/>
      <c r="O136" s="9"/>
      <c r="AA136" s="6"/>
      <c r="AB136" s="6"/>
      <c r="AC136" s="9"/>
      <c r="AD136" s="9"/>
    </row>
    <row r="137" spans="1:30" ht="14.25" x14ac:dyDescent="0.2">
      <c r="A137" s="51"/>
      <c r="B137" s="52"/>
      <c r="C137" s="26"/>
      <c r="D137" s="109"/>
      <c r="E137" s="109"/>
      <c r="F137" s="8"/>
      <c r="G137" s="9"/>
      <c r="H137" s="9"/>
      <c r="J137" s="9"/>
      <c r="K137" s="7"/>
      <c r="L137" s="8"/>
      <c r="M137" s="8"/>
      <c r="N137" s="9"/>
      <c r="O137" s="9"/>
      <c r="AA137" s="6"/>
      <c r="AB137" s="6"/>
      <c r="AC137" s="9"/>
      <c r="AD137" s="9"/>
    </row>
    <row r="138" spans="1:30" ht="14.25" x14ac:dyDescent="0.2">
      <c r="A138" s="51"/>
      <c r="B138" s="52"/>
      <c r="C138" s="26"/>
      <c r="D138" s="109"/>
      <c r="E138" s="109"/>
      <c r="F138" s="8"/>
      <c r="G138" s="9"/>
      <c r="H138" s="9"/>
      <c r="J138" s="9"/>
      <c r="K138" s="7"/>
      <c r="L138" s="8"/>
      <c r="M138" s="8"/>
      <c r="N138" s="9"/>
      <c r="O138" s="9"/>
      <c r="AA138" s="6"/>
      <c r="AB138" s="6"/>
      <c r="AC138" s="9"/>
      <c r="AD138" s="9"/>
    </row>
    <row r="139" spans="1:30" ht="14.25" x14ac:dyDescent="0.2">
      <c r="A139" s="51"/>
      <c r="B139" s="52"/>
      <c r="C139" s="26"/>
      <c r="D139" s="109"/>
      <c r="E139" s="109"/>
      <c r="F139" s="8"/>
      <c r="G139" s="9"/>
      <c r="H139" s="9"/>
      <c r="J139" s="9"/>
      <c r="K139" s="7"/>
      <c r="L139" s="8"/>
      <c r="M139" s="8"/>
      <c r="N139" s="9"/>
      <c r="O139" s="9"/>
      <c r="AA139" s="6"/>
      <c r="AB139" s="6"/>
      <c r="AC139" s="9"/>
      <c r="AD139" s="9"/>
    </row>
    <row r="140" spans="1:30" ht="14.25" x14ac:dyDescent="0.2">
      <c r="A140" s="51"/>
      <c r="B140" s="52"/>
      <c r="C140" s="26"/>
      <c r="D140" s="109"/>
      <c r="E140" s="109"/>
      <c r="F140" s="8"/>
      <c r="G140" s="9"/>
      <c r="H140" s="9"/>
      <c r="J140" s="9"/>
      <c r="K140" s="7"/>
      <c r="L140" s="8"/>
      <c r="M140" s="8"/>
      <c r="N140" s="9"/>
      <c r="O140" s="9"/>
      <c r="AA140" s="6"/>
      <c r="AB140" s="6"/>
      <c r="AC140" s="9"/>
      <c r="AD140" s="9"/>
    </row>
    <row r="141" spans="1:30" ht="14.25" x14ac:dyDescent="0.2">
      <c r="A141" s="51"/>
      <c r="B141" s="52"/>
      <c r="C141" s="26"/>
      <c r="D141" s="109"/>
      <c r="E141" s="109"/>
      <c r="F141" s="8"/>
      <c r="G141" s="9"/>
      <c r="H141" s="9"/>
      <c r="J141" s="9"/>
      <c r="K141" s="7"/>
      <c r="L141" s="8"/>
      <c r="M141" s="8"/>
      <c r="N141" s="9"/>
      <c r="O141" s="9"/>
      <c r="AA141" s="6"/>
      <c r="AB141" s="6"/>
      <c r="AC141" s="9"/>
      <c r="AD141" s="9"/>
    </row>
    <row r="142" spans="1:30" ht="14.25" x14ac:dyDescent="0.2">
      <c r="A142" s="51"/>
      <c r="B142" s="52"/>
      <c r="C142" s="26"/>
      <c r="D142" s="109"/>
      <c r="E142" s="109"/>
      <c r="F142" s="8"/>
      <c r="G142" s="9"/>
      <c r="H142" s="9"/>
      <c r="J142" s="9"/>
      <c r="K142" s="7"/>
      <c r="L142" s="8"/>
      <c r="M142" s="8"/>
      <c r="N142" s="9"/>
      <c r="O142" s="9"/>
      <c r="AA142" s="6"/>
      <c r="AB142" s="6"/>
      <c r="AC142" s="9"/>
      <c r="AD142" s="9"/>
    </row>
    <row r="143" spans="1:30" ht="14.25" x14ac:dyDescent="0.2">
      <c r="A143" s="51"/>
      <c r="B143" s="52"/>
      <c r="C143" s="26"/>
      <c r="D143" s="109"/>
      <c r="E143" s="109"/>
      <c r="F143" s="8"/>
      <c r="G143" s="9"/>
      <c r="H143" s="9"/>
      <c r="J143" s="9"/>
      <c r="K143" s="7"/>
      <c r="L143" s="8"/>
      <c r="M143" s="8"/>
      <c r="N143" s="9"/>
      <c r="O143" s="9"/>
      <c r="AA143" s="6"/>
      <c r="AB143" s="6"/>
      <c r="AC143" s="9"/>
      <c r="AD143" s="9"/>
    </row>
    <row r="144" spans="1:30" ht="14.25" x14ac:dyDescent="0.2">
      <c r="A144" s="51"/>
      <c r="B144" s="52"/>
      <c r="C144" s="26"/>
      <c r="D144" s="109"/>
      <c r="E144" s="109"/>
      <c r="F144" s="8"/>
      <c r="G144" s="9"/>
      <c r="H144" s="9"/>
      <c r="J144" s="9"/>
      <c r="K144" s="7"/>
      <c r="L144" s="8"/>
      <c r="M144" s="8"/>
      <c r="N144" s="9"/>
      <c r="O144" s="9"/>
      <c r="AA144" s="6"/>
      <c r="AB144" s="6"/>
      <c r="AC144" s="9"/>
      <c r="AD144" s="9"/>
    </row>
    <row r="145" spans="1:30" ht="14.25" x14ac:dyDescent="0.2">
      <c r="A145" s="51"/>
      <c r="B145" s="52"/>
      <c r="C145" s="26"/>
      <c r="D145" s="109"/>
      <c r="E145" s="109"/>
      <c r="F145" s="8"/>
      <c r="G145" s="9"/>
      <c r="H145" s="9"/>
      <c r="J145" s="9"/>
      <c r="K145" s="7"/>
      <c r="L145" s="8"/>
      <c r="M145" s="8"/>
      <c r="N145" s="9"/>
      <c r="O145" s="9"/>
      <c r="AA145" s="6"/>
      <c r="AB145" s="6"/>
      <c r="AC145" s="9"/>
      <c r="AD145" s="9"/>
    </row>
    <row r="146" spans="1:30" ht="14.25" x14ac:dyDescent="0.2">
      <c r="A146" s="51"/>
      <c r="B146" s="52"/>
      <c r="C146" s="26"/>
      <c r="D146" s="109"/>
      <c r="E146" s="109"/>
      <c r="F146" s="8"/>
      <c r="G146" s="9"/>
      <c r="H146" s="9"/>
      <c r="J146" s="9"/>
      <c r="K146" s="7"/>
      <c r="L146" s="8"/>
      <c r="M146" s="8"/>
      <c r="N146" s="9"/>
      <c r="O146" s="9"/>
      <c r="AA146" s="6"/>
      <c r="AB146" s="6"/>
      <c r="AC146" s="9"/>
      <c r="AD146" s="9"/>
    </row>
    <row r="147" spans="1:30" ht="14.25" x14ac:dyDescent="0.2">
      <c r="A147" s="51"/>
      <c r="B147" s="52"/>
      <c r="C147" s="26"/>
      <c r="D147" s="109"/>
      <c r="E147" s="109"/>
      <c r="F147" s="8"/>
      <c r="G147" s="9"/>
      <c r="H147" s="9"/>
      <c r="J147" s="9"/>
      <c r="K147" s="7"/>
      <c r="L147" s="8"/>
      <c r="M147" s="8"/>
      <c r="N147" s="9"/>
      <c r="O147" s="9"/>
      <c r="AA147" s="6"/>
      <c r="AB147" s="6"/>
      <c r="AC147" s="9"/>
      <c r="AD147" s="9"/>
    </row>
    <row r="148" spans="1:30" ht="14.25" x14ac:dyDescent="0.2">
      <c r="A148" s="51"/>
      <c r="B148" s="52"/>
      <c r="C148" s="26"/>
      <c r="D148" s="109"/>
      <c r="E148" s="109"/>
      <c r="F148" s="8"/>
      <c r="G148" s="9"/>
      <c r="H148" s="9"/>
      <c r="J148" s="9"/>
      <c r="K148" s="7"/>
      <c r="L148" s="8"/>
      <c r="M148" s="8"/>
      <c r="N148" s="9"/>
      <c r="O148" s="9"/>
      <c r="AA148" s="6"/>
      <c r="AB148" s="6"/>
      <c r="AC148" s="9"/>
      <c r="AD148" s="9"/>
    </row>
    <row r="149" spans="1:30" ht="14.25" x14ac:dyDescent="0.2">
      <c r="A149" s="51"/>
      <c r="B149" s="52"/>
      <c r="C149" s="26"/>
      <c r="D149" s="109"/>
      <c r="E149" s="109"/>
      <c r="F149" s="8"/>
      <c r="G149" s="9"/>
      <c r="H149" s="9"/>
      <c r="J149" s="9"/>
      <c r="K149" s="7"/>
      <c r="L149" s="8"/>
      <c r="M149" s="8"/>
      <c r="N149" s="9"/>
      <c r="O149" s="9"/>
      <c r="AA149" s="6"/>
      <c r="AB149" s="6"/>
      <c r="AC149" s="9"/>
      <c r="AD149" s="9"/>
    </row>
    <row r="150" spans="1:30" ht="14.25" x14ac:dyDescent="0.2">
      <c r="A150" s="51"/>
      <c r="B150" s="52"/>
      <c r="C150" s="26"/>
      <c r="D150" s="109"/>
      <c r="E150" s="109"/>
      <c r="F150" s="8"/>
      <c r="G150" s="9"/>
      <c r="H150" s="9"/>
      <c r="J150" s="9"/>
      <c r="K150" s="7"/>
      <c r="L150" s="8"/>
      <c r="M150" s="8"/>
      <c r="N150" s="9"/>
      <c r="O150" s="9"/>
      <c r="AA150" s="6"/>
      <c r="AB150" s="6"/>
      <c r="AC150" s="9"/>
      <c r="AD150" s="9"/>
    </row>
    <row r="151" spans="1:30" ht="14.25" x14ac:dyDescent="0.2">
      <c r="A151" s="51"/>
      <c r="B151" s="52"/>
      <c r="C151" s="26"/>
      <c r="D151" s="109"/>
      <c r="E151" s="109"/>
      <c r="F151" s="8"/>
      <c r="G151" s="9"/>
      <c r="H151" s="9"/>
      <c r="J151" s="9"/>
      <c r="K151" s="7"/>
      <c r="L151" s="8"/>
      <c r="M151" s="8"/>
      <c r="N151" s="9"/>
      <c r="O151" s="9"/>
      <c r="AA151" s="6"/>
      <c r="AB151" s="6"/>
      <c r="AC151" s="9"/>
      <c r="AD151" s="9"/>
    </row>
    <row r="152" spans="1:30" ht="14.25" x14ac:dyDescent="0.2">
      <c r="A152" s="51"/>
      <c r="B152" s="52"/>
      <c r="C152" s="26"/>
      <c r="D152" s="109"/>
      <c r="E152" s="109"/>
      <c r="F152" s="8"/>
      <c r="G152" s="9"/>
      <c r="H152" s="9"/>
      <c r="J152" s="9"/>
      <c r="K152" s="7"/>
      <c r="L152" s="8"/>
      <c r="M152" s="8"/>
      <c r="N152" s="9"/>
      <c r="O152" s="9"/>
      <c r="AA152" s="6"/>
      <c r="AB152" s="6"/>
      <c r="AC152" s="9"/>
      <c r="AD152" s="9"/>
    </row>
    <row r="153" spans="1:30" ht="14.25" x14ac:dyDescent="0.2">
      <c r="A153" s="51"/>
      <c r="B153" s="52"/>
      <c r="C153" s="26"/>
      <c r="D153" s="109"/>
      <c r="E153" s="109"/>
      <c r="F153" s="8"/>
      <c r="G153" s="9"/>
      <c r="H153" s="9"/>
      <c r="J153" s="9"/>
      <c r="K153" s="7"/>
      <c r="L153" s="8"/>
      <c r="M153" s="8"/>
      <c r="N153" s="9"/>
      <c r="O153" s="9"/>
      <c r="AA153" s="6"/>
      <c r="AB153" s="6"/>
      <c r="AC153" s="9"/>
      <c r="AD153" s="9"/>
    </row>
    <row r="154" spans="1:30" ht="14.25" x14ac:dyDescent="0.2">
      <c r="A154" s="51"/>
      <c r="B154" s="52"/>
      <c r="C154" s="26"/>
      <c r="D154" s="109"/>
      <c r="E154" s="109"/>
      <c r="F154" s="8"/>
      <c r="G154" s="9"/>
      <c r="H154" s="9"/>
      <c r="J154" s="9"/>
      <c r="K154" s="7"/>
      <c r="L154" s="8"/>
      <c r="M154" s="8"/>
      <c r="N154" s="9"/>
      <c r="O154" s="9"/>
      <c r="AA154" s="6"/>
      <c r="AB154" s="6"/>
      <c r="AC154" s="9"/>
      <c r="AD154" s="9"/>
    </row>
    <row r="155" spans="1:30" ht="14.25" x14ac:dyDescent="0.2">
      <c r="A155" s="51"/>
      <c r="B155" s="52"/>
      <c r="C155" s="26"/>
      <c r="D155" s="109"/>
      <c r="E155" s="109"/>
      <c r="F155" s="8"/>
      <c r="G155" s="9"/>
      <c r="H155" s="9"/>
      <c r="J155" s="9"/>
      <c r="K155" s="7"/>
      <c r="L155" s="8"/>
      <c r="M155" s="8"/>
      <c r="N155" s="9"/>
      <c r="O155" s="9"/>
      <c r="AA155" s="6"/>
      <c r="AB155" s="6"/>
      <c r="AC155" s="9"/>
      <c r="AD155" s="9"/>
    </row>
    <row r="156" spans="1:30" ht="14.25" x14ac:dyDescent="0.2">
      <c r="A156" s="51"/>
      <c r="B156" s="52"/>
      <c r="C156" s="26"/>
      <c r="D156" s="109"/>
      <c r="E156" s="109"/>
      <c r="F156" s="8"/>
      <c r="G156" s="9"/>
      <c r="H156" s="9"/>
      <c r="J156" s="9"/>
      <c r="K156" s="7"/>
      <c r="L156" s="8"/>
      <c r="M156" s="8"/>
      <c r="N156" s="9"/>
      <c r="O156" s="9"/>
      <c r="AA156" s="6"/>
      <c r="AB156" s="6"/>
      <c r="AC156" s="9"/>
      <c r="AD156" s="9"/>
    </row>
    <row r="157" spans="1:30" ht="14.25" x14ac:dyDescent="0.2">
      <c r="A157" s="51"/>
      <c r="B157" s="52"/>
      <c r="C157" s="26"/>
      <c r="D157" s="109"/>
      <c r="E157" s="109"/>
      <c r="F157" s="8"/>
      <c r="G157" s="9"/>
      <c r="H157" s="9"/>
      <c r="J157" s="9"/>
      <c r="K157" s="7"/>
      <c r="L157" s="8"/>
      <c r="M157" s="8"/>
      <c r="N157" s="9"/>
      <c r="O157" s="9"/>
      <c r="AA157" s="6"/>
      <c r="AB157" s="6"/>
      <c r="AC157" s="9"/>
      <c r="AD157" s="9"/>
    </row>
    <row r="158" spans="1:30" ht="14.25" x14ac:dyDescent="0.2">
      <c r="A158" s="51"/>
      <c r="B158" s="52"/>
      <c r="C158" s="26"/>
      <c r="D158" s="109"/>
      <c r="E158" s="109"/>
      <c r="F158" s="8"/>
      <c r="G158" s="9"/>
      <c r="H158" s="9"/>
      <c r="J158" s="9"/>
      <c r="K158" s="7"/>
      <c r="L158" s="8"/>
      <c r="M158" s="8"/>
      <c r="N158" s="9"/>
      <c r="O158" s="9"/>
      <c r="AA158" s="6"/>
      <c r="AB158" s="6"/>
      <c r="AC158" s="9"/>
      <c r="AD158" s="9"/>
    </row>
    <row r="159" spans="1:30" ht="14.25" x14ac:dyDescent="0.2">
      <c r="A159" s="51"/>
      <c r="B159" s="52"/>
      <c r="C159" s="26"/>
      <c r="D159" s="109"/>
      <c r="E159" s="109"/>
      <c r="F159" s="8"/>
      <c r="G159" s="9"/>
      <c r="H159" s="9"/>
      <c r="J159" s="9"/>
      <c r="K159" s="7"/>
      <c r="L159" s="8"/>
      <c r="M159" s="8"/>
      <c r="N159" s="9"/>
      <c r="O159" s="9"/>
      <c r="AA159" s="6"/>
      <c r="AB159" s="6"/>
      <c r="AC159" s="9"/>
      <c r="AD159" s="9"/>
    </row>
    <row r="160" spans="1:30" ht="14.25" x14ac:dyDescent="0.2">
      <c r="A160" s="51"/>
      <c r="B160" s="52"/>
      <c r="C160" s="26"/>
      <c r="D160" s="109"/>
      <c r="E160" s="109"/>
      <c r="F160" s="8"/>
      <c r="G160" s="9"/>
      <c r="H160" s="9"/>
      <c r="J160" s="9"/>
      <c r="K160" s="7"/>
      <c r="L160" s="8"/>
      <c r="M160" s="8"/>
      <c r="N160" s="9"/>
      <c r="O160" s="9"/>
      <c r="AA160" s="6"/>
      <c r="AB160" s="6"/>
      <c r="AC160" s="9"/>
      <c r="AD160" s="9"/>
    </row>
    <row r="161" spans="1:30" ht="14.25" x14ac:dyDescent="0.2">
      <c r="A161" s="51"/>
      <c r="B161" s="52"/>
      <c r="C161" s="26"/>
      <c r="D161" s="109"/>
      <c r="E161" s="109"/>
      <c r="F161" s="8"/>
      <c r="G161" s="9"/>
      <c r="H161" s="9"/>
      <c r="J161" s="9"/>
      <c r="K161" s="7"/>
      <c r="L161" s="8"/>
      <c r="M161" s="8"/>
      <c r="N161" s="9"/>
      <c r="O161" s="9"/>
      <c r="AA161" s="6"/>
      <c r="AB161" s="6"/>
      <c r="AC161" s="9"/>
      <c r="AD161" s="9"/>
    </row>
    <row r="162" spans="1:30" ht="14.25" x14ac:dyDescent="0.2">
      <c r="A162" s="51"/>
      <c r="B162" s="52"/>
      <c r="C162" s="26"/>
      <c r="D162" s="109"/>
      <c r="E162" s="109"/>
      <c r="F162" s="8"/>
      <c r="G162" s="9"/>
      <c r="H162" s="9"/>
      <c r="J162" s="9"/>
      <c r="K162" s="7"/>
      <c r="L162" s="8"/>
      <c r="M162" s="8"/>
      <c r="N162" s="9"/>
      <c r="O162" s="9"/>
      <c r="AA162" s="6"/>
      <c r="AB162" s="6"/>
      <c r="AC162" s="9"/>
      <c r="AD162" s="9"/>
    </row>
    <row r="163" spans="1:30" ht="14.25" x14ac:dyDescent="0.2">
      <c r="A163" s="51"/>
      <c r="B163" s="52"/>
      <c r="C163" s="26"/>
      <c r="D163" s="109"/>
      <c r="E163" s="109"/>
      <c r="F163" s="8"/>
      <c r="G163" s="9"/>
      <c r="H163" s="9"/>
      <c r="J163" s="9"/>
      <c r="K163" s="7"/>
      <c r="L163" s="8"/>
      <c r="M163" s="8"/>
      <c r="N163" s="9"/>
      <c r="O163" s="9"/>
      <c r="AA163" s="6"/>
      <c r="AB163" s="6"/>
      <c r="AC163" s="9"/>
      <c r="AD163" s="9"/>
    </row>
    <row r="164" spans="1:30" ht="14.25" x14ac:dyDescent="0.2">
      <c r="A164" s="51"/>
      <c r="B164" s="52"/>
      <c r="C164" s="26"/>
      <c r="D164" s="109"/>
      <c r="E164" s="109"/>
      <c r="F164" s="8"/>
      <c r="G164" s="9"/>
      <c r="H164" s="9"/>
      <c r="J164" s="9"/>
      <c r="K164" s="7"/>
      <c r="L164" s="8"/>
      <c r="M164" s="8"/>
      <c r="N164" s="9"/>
      <c r="O164" s="9"/>
      <c r="AA164" s="6"/>
      <c r="AB164" s="6"/>
      <c r="AC164" s="9"/>
      <c r="AD164" s="9"/>
    </row>
    <row r="165" spans="1:30" ht="14.25" x14ac:dyDescent="0.2">
      <c r="A165" s="51"/>
      <c r="B165" s="52"/>
      <c r="C165" s="26"/>
      <c r="D165" s="109"/>
      <c r="E165" s="109"/>
      <c r="F165" s="8"/>
      <c r="G165" s="9"/>
      <c r="H165" s="9"/>
      <c r="J165" s="9"/>
      <c r="K165" s="7"/>
      <c r="L165" s="8"/>
      <c r="M165" s="8"/>
      <c r="N165" s="9"/>
      <c r="O165" s="9"/>
      <c r="AA165" s="6"/>
      <c r="AB165" s="6"/>
      <c r="AC165" s="9"/>
      <c r="AD165" s="9"/>
    </row>
    <row r="166" spans="1:30" ht="14.25" x14ac:dyDescent="0.2">
      <c r="A166" s="51"/>
      <c r="B166" s="52"/>
      <c r="C166" s="26"/>
      <c r="D166" s="109"/>
      <c r="E166" s="109"/>
      <c r="F166" s="8"/>
      <c r="G166" s="9"/>
      <c r="H166" s="9"/>
      <c r="J166" s="9"/>
      <c r="K166" s="7"/>
      <c r="L166" s="8"/>
      <c r="M166" s="8"/>
      <c r="N166" s="9"/>
      <c r="O166" s="9"/>
      <c r="AA166" s="6"/>
      <c r="AB166" s="6"/>
      <c r="AC166" s="9"/>
      <c r="AD166" s="9"/>
    </row>
    <row r="167" spans="1:30" ht="14.25" x14ac:dyDescent="0.2">
      <c r="A167" s="51"/>
      <c r="B167" s="52"/>
      <c r="C167" s="26"/>
      <c r="D167" s="109"/>
      <c r="E167" s="109"/>
      <c r="F167" s="8"/>
      <c r="G167" s="9"/>
      <c r="H167" s="9"/>
      <c r="J167" s="9"/>
      <c r="K167" s="7"/>
      <c r="L167" s="8"/>
      <c r="M167" s="8"/>
      <c r="N167" s="9"/>
      <c r="O167" s="9"/>
      <c r="AA167" s="6"/>
      <c r="AB167" s="6"/>
      <c r="AC167" s="9"/>
      <c r="AD167" s="9"/>
    </row>
    <row r="168" spans="1:30" ht="14.25" x14ac:dyDescent="0.2">
      <c r="A168" s="51"/>
      <c r="B168" s="52"/>
      <c r="C168" s="26"/>
      <c r="D168" s="109"/>
      <c r="E168" s="109"/>
      <c r="F168" s="8"/>
      <c r="G168" s="9"/>
      <c r="H168" s="9"/>
      <c r="J168" s="9"/>
      <c r="K168" s="7"/>
      <c r="L168" s="8"/>
      <c r="M168" s="8"/>
      <c r="N168" s="9"/>
      <c r="O168" s="9"/>
      <c r="AA168" s="6"/>
      <c r="AB168" s="6"/>
      <c r="AC168" s="9"/>
      <c r="AD168" s="9"/>
    </row>
    <row r="169" spans="1:30" ht="14.25" x14ac:dyDescent="0.2">
      <c r="A169" s="51"/>
      <c r="B169" s="52"/>
      <c r="C169" s="26"/>
      <c r="D169" s="109"/>
      <c r="E169" s="109"/>
      <c r="F169" s="8"/>
      <c r="G169" s="9"/>
      <c r="H169" s="9"/>
      <c r="J169" s="9"/>
      <c r="K169" s="7"/>
      <c r="L169" s="8"/>
      <c r="M169" s="8"/>
      <c r="N169" s="9"/>
      <c r="O169" s="9"/>
      <c r="AA169" s="6"/>
      <c r="AB169" s="6"/>
      <c r="AC169" s="9"/>
      <c r="AD169" s="9"/>
    </row>
    <row r="170" spans="1:30" ht="14.25" x14ac:dyDescent="0.2">
      <c r="A170" s="51"/>
      <c r="B170" s="52"/>
      <c r="C170" s="26"/>
      <c r="D170" s="109"/>
      <c r="E170" s="109"/>
      <c r="F170" s="8"/>
      <c r="G170" s="9"/>
      <c r="H170" s="9"/>
      <c r="J170" s="9"/>
      <c r="K170" s="7"/>
      <c r="L170" s="8"/>
      <c r="M170" s="8"/>
      <c r="N170" s="9"/>
      <c r="O170" s="9"/>
      <c r="AA170" s="6"/>
      <c r="AB170" s="6"/>
      <c r="AC170" s="9"/>
      <c r="AD170" s="9"/>
    </row>
    <row r="171" spans="1:30" ht="14.25" x14ac:dyDescent="0.2">
      <c r="A171" s="51"/>
      <c r="B171" s="52"/>
      <c r="C171" s="26"/>
      <c r="D171" s="109"/>
      <c r="E171" s="109"/>
      <c r="F171" s="8"/>
      <c r="G171" s="9"/>
      <c r="H171" s="9"/>
      <c r="J171" s="9"/>
      <c r="K171" s="7"/>
      <c r="L171" s="8"/>
      <c r="M171" s="8"/>
      <c r="N171" s="9"/>
      <c r="O171" s="9"/>
      <c r="AA171" s="6"/>
      <c r="AB171" s="6"/>
      <c r="AC171" s="9"/>
      <c r="AD171" s="9"/>
    </row>
    <row r="172" spans="1:30" ht="14.25" x14ac:dyDescent="0.2">
      <c r="A172" s="51"/>
      <c r="B172" s="52"/>
      <c r="C172" s="26"/>
      <c r="D172" s="109"/>
      <c r="E172" s="109"/>
      <c r="F172" s="8"/>
      <c r="G172" s="9"/>
      <c r="H172" s="9"/>
      <c r="J172" s="9"/>
      <c r="K172" s="7"/>
      <c r="L172" s="8"/>
      <c r="M172" s="8"/>
      <c r="N172" s="9"/>
      <c r="O172" s="9"/>
      <c r="AA172" s="6"/>
      <c r="AB172" s="6"/>
      <c r="AC172" s="9"/>
      <c r="AD172" s="9"/>
    </row>
    <row r="173" spans="1:30" ht="14.25" x14ac:dyDescent="0.2">
      <c r="A173" s="51"/>
      <c r="B173" s="52"/>
      <c r="C173" s="26"/>
      <c r="D173" s="109"/>
      <c r="E173" s="109"/>
      <c r="F173" s="8"/>
      <c r="G173" s="9"/>
      <c r="H173" s="9"/>
      <c r="J173" s="9"/>
      <c r="K173" s="7"/>
      <c r="L173" s="8"/>
      <c r="M173" s="8"/>
      <c r="N173" s="9"/>
      <c r="O173" s="9"/>
      <c r="AA173" s="6"/>
      <c r="AB173" s="6"/>
      <c r="AC173" s="9"/>
      <c r="AD173" s="9"/>
    </row>
    <row r="174" spans="1:30" ht="14.25" x14ac:dyDescent="0.2">
      <c r="A174" s="51"/>
      <c r="B174" s="52"/>
      <c r="C174" s="26"/>
      <c r="D174" s="109"/>
      <c r="E174" s="109"/>
      <c r="F174" s="8"/>
      <c r="G174" s="9"/>
      <c r="H174" s="9"/>
      <c r="J174" s="9"/>
      <c r="K174" s="7"/>
      <c r="L174" s="8"/>
      <c r="M174" s="8"/>
      <c r="N174" s="9"/>
      <c r="O174" s="9"/>
      <c r="AA174" s="6"/>
      <c r="AB174" s="6"/>
      <c r="AC174" s="9"/>
      <c r="AD174" s="9"/>
    </row>
    <row r="175" spans="1:30" ht="14.25" x14ac:dyDescent="0.2">
      <c r="A175" s="51"/>
      <c r="B175" s="52"/>
      <c r="C175" s="26"/>
      <c r="D175" s="109"/>
      <c r="E175" s="109"/>
      <c r="F175" s="8"/>
      <c r="G175" s="9"/>
      <c r="H175" s="9"/>
      <c r="J175" s="9"/>
      <c r="K175" s="7"/>
      <c r="L175" s="8"/>
      <c r="M175" s="8"/>
      <c r="N175" s="9"/>
      <c r="O175" s="9"/>
      <c r="AA175" s="6"/>
      <c r="AB175" s="6"/>
      <c r="AC175" s="9"/>
      <c r="AD175" s="9"/>
    </row>
    <row r="176" spans="1:30" ht="14.25" x14ac:dyDescent="0.2">
      <c r="A176" s="51"/>
      <c r="B176" s="52"/>
      <c r="C176" s="26"/>
      <c r="D176" s="109"/>
      <c r="E176" s="109"/>
      <c r="F176" s="8"/>
      <c r="G176" s="9"/>
      <c r="H176" s="9"/>
      <c r="J176" s="9"/>
      <c r="K176" s="7"/>
      <c r="L176" s="8"/>
      <c r="M176" s="8"/>
      <c r="N176" s="9"/>
      <c r="O176" s="9"/>
      <c r="AA176" s="6"/>
      <c r="AB176" s="6"/>
      <c r="AC176" s="9"/>
      <c r="AD176" s="9"/>
    </row>
    <row r="177" spans="1:30" ht="14.25" x14ac:dyDescent="0.2">
      <c r="A177" s="51"/>
      <c r="B177" s="52"/>
      <c r="C177" s="26"/>
      <c r="D177" s="109"/>
      <c r="E177" s="109"/>
      <c r="F177" s="8"/>
      <c r="G177" s="9"/>
      <c r="H177" s="9"/>
      <c r="J177" s="9"/>
      <c r="K177" s="7"/>
      <c r="L177" s="8"/>
      <c r="M177" s="8"/>
      <c r="N177" s="9"/>
      <c r="O177" s="9"/>
      <c r="AA177" s="6"/>
      <c r="AB177" s="6"/>
      <c r="AC177" s="9"/>
      <c r="AD177" s="9"/>
    </row>
    <row r="178" spans="1:30" ht="14.25" x14ac:dyDescent="0.2">
      <c r="A178" s="51"/>
      <c r="B178" s="52"/>
      <c r="C178" s="26"/>
      <c r="D178" s="109"/>
      <c r="E178" s="109"/>
      <c r="F178" s="8"/>
      <c r="G178" s="9"/>
      <c r="H178" s="9"/>
      <c r="J178" s="9"/>
      <c r="K178" s="7"/>
      <c r="L178" s="8"/>
      <c r="M178" s="8"/>
      <c r="N178" s="9"/>
      <c r="O178" s="9"/>
      <c r="AA178" s="6"/>
      <c r="AB178" s="6"/>
      <c r="AC178" s="9"/>
      <c r="AD178" s="9"/>
    </row>
    <row r="179" spans="1:30" ht="14.25" x14ac:dyDescent="0.2">
      <c r="A179" s="51"/>
      <c r="B179" s="52"/>
      <c r="C179" s="26"/>
      <c r="D179" s="109"/>
      <c r="E179" s="109"/>
      <c r="F179" s="8"/>
      <c r="G179" s="9"/>
      <c r="H179" s="9"/>
      <c r="J179" s="9"/>
      <c r="K179" s="7"/>
      <c r="L179" s="8"/>
      <c r="M179" s="8"/>
      <c r="N179" s="9"/>
      <c r="O179" s="9"/>
      <c r="AA179" s="6"/>
      <c r="AB179" s="6"/>
      <c r="AC179" s="9"/>
      <c r="AD179" s="9"/>
    </row>
    <row r="180" spans="1:30" ht="14.25" x14ac:dyDescent="0.2">
      <c r="A180" s="51"/>
      <c r="B180" s="52"/>
      <c r="C180" s="26"/>
      <c r="D180" s="109"/>
      <c r="E180" s="109"/>
      <c r="F180" s="8"/>
      <c r="G180" s="9"/>
      <c r="H180" s="9"/>
      <c r="J180" s="9"/>
      <c r="K180" s="7"/>
      <c r="L180" s="8"/>
      <c r="M180" s="8"/>
      <c r="N180" s="9"/>
      <c r="O180" s="9"/>
      <c r="AA180" s="6"/>
      <c r="AB180" s="6"/>
      <c r="AC180" s="9"/>
      <c r="AD180" s="9"/>
    </row>
    <row r="181" spans="1:30" ht="14.25" x14ac:dyDescent="0.2">
      <c r="A181" s="51"/>
      <c r="B181" s="52"/>
      <c r="C181" s="26"/>
      <c r="D181" s="109"/>
      <c r="E181" s="109"/>
      <c r="F181" s="8"/>
      <c r="G181" s="9"/>
      <c r="H181" s="9"/>
      <c r="J181" s="9"/>
      <c r="K181" s="7"/>
      <c r="L181" s="8"/>
      <c r="M181" s="8"/>
      <c r="N181" s="9"/>
      <c r="O181" s="9"/>
      <c r="AA181" s="6"/>
      <c r="AB181" s="6"/>
      <c r="AC181" s="9"/>
      <c r="AD181" s="9"/>
    </row>
    <row r="182" spans="1:30" ht="14.25" x14ac:dyDescent="0.2">
      <c r="A182" s="51"/>
      <c r="B182" s="52"/>
      <c r="C182" s="26"/>
      <c r="D182" s="109"/>
      <c r="E182" s="109"/>
      <c r="F182" s="8"/>
      <c r="G182" s="9"/>
      <c r="H182" s="9"/>
      <c r="J182" s="9"/>
      <c r="K182" s="7"/>
      <c r="L182" s="8"/>
      <c r="M182" s="8"/>
      <c r="N182" s="9"/>
      <c r="O182" s="9"/>
      <c r="AA182" s="6"/>
      <c r="AB182" s="6"/>
      <c r="AC182" s="9"/>
      <c r="AD182" s="9"/>
    </row>
    <row r="183" spans="1:30" ht="14.25" x14ac:dyDescent="0.2">
      <c r="A183" s="51"/>
      <c r="B183" s="52"/>
      <c r="C183" s="26"/>
      <c r="D183" s="109"/>
      <c r="E183" s="109"/>
      <c r="F183" s="8"/>
      <c r="G183" s="9"/>
      <c r="H183" s="9"/>
      <c r="J183" s="9"/>
      <c r="K183" s="7"/>
      <c r="L183" s="8"/>
      <c r="M183" s="8"/>
      <c r="N183" s="9"/>
      <c r="O183" s="9"/>
      <c r="AA183" s="6"/>
      <c r="AB183" s="6"/>
      <c r="AC183" s="9"/>
      <c r="AD183" s="9"/>
    </row>
    <row r="184" spans="1:30" ht="14.25" x14ac:dyDescent="0.2">
      <c r="A184" s="51"/>
      <c r="B184" s="52"/>
      <c r="C184" s="26"/>
      <c r="D184" s="109"/>
      <c r="E184" s="109"/>
      <c r="F184" s="8"/>
      <c r="G184" s="9"/>
      <c r="H184" s="9"/>
      <c r="J184" s="9"/>
      <c r="K184" s="7"/>
      <c r="L184" s="8"/>
      <c r="M184" s="8"/>
      <c r="N184" s="9"/>
      <c r="O184" s="9"/>
      <c r="AA184" s="6"/>
      <c r="AB184" s="6"/>
      <c r="AC184" s="9"/>
      <c r="AD184" s="9"/>
    </row>
    <row r="185" spans="1:30" ht="14.25" x14ac:dyDescent="0.2">
      <c r="A185" s="51"/>
      <c r="B185" s="52"/>
      <c r="C185" s="26"/>
      <c r="D185" s="109"/>
      <c r="E185" s="109"/>
      <c r="F185" s="8"/>
      <c r="G185" s="9"/>
      <c r="H185" s="9"/>
      <c r="J185" s="9"/>
      <c r="K185" s="7"/>
      <c r="L185" s="8"/>
      <c r="M185" s="8"/>
      <c r="N185" s="9"/>
      <c r="O185" s="9"/>
      <c r="AA185" s="6"/>
      <c r="AB185" s="6"/>
      <c r="AC185" s="9"/>
      <c r="AD185" s="9"/>
    </row>
    <row r="186" spans="1:30" ht="14.25" x14ac:dyDescent="0.2">
      <c r="A186" s="51"/>
      <c r="B186" s="52"/>
      <c r="C186" s="26"/>
      <c r="D186" s="109"/>
      <c r="E186" s="109"/>
      <c r="F186" s="8"/>
      <c r="G186" s="9"/>
      <c r="H186" s="9"/>
      <c r="J186" s="9"/>
      <c r="K186" s="7"/>
      <c r="L186" s="8"/>
      <c r="M186" s="8"/>
      <c r="N186" s="9"/>
      <c r="O186" s="9"/>
      <c r="AA186" s="6"/>
      <c r="AB186" s="6"/>
      <c r="AC186" s="9"/>
      <c r="AD186" s="9"/>
    </row>
    <row r="187" spans="1:30" ht="14.25" x14ac:dyDescent="0.2">
      <c r="A187" s="51"/>
      <c r="B187" s="52"/>
      <c r="C187" s="26"/>
      <c r="D187" s="109"/>
      <c r="E187" s="109"/>
      <c r="F187" s="8"/>
      <c r="G187" s="9"/>
      <c r="H187" s="9"/>
      <c r="J187" s="9"/>
      <c r="K187" s="7"/>
      <c r="L187" s="8"/>
      <c r="M187" s="8"/>
      <c r="N187" s="9"/>
      <c r="O187" s="9"/>
      <c r="AA187" s="6"/>
      <c r="AB187" s="6"/>
      <c r="AC187" s="9"/>
      <c r="AD187" s="9"/>
    </row>
    <row r="188" spans="1:30" ht="14.25" x14ac:dyDescent="0.2">
      <c r="A188" s="51"/>
      <c r="B188" s="52"/>
      <c r="C188" s="26"/>
      <c r="D188" s="109"/>
      <c r="E188" s="109"/>
      <c r="F188" s="8"/>
      <c r="G188" s="9"/>
      <c r="H188" s="9"/>
      <c r="J188" s="9"/>
      <c r="K188" s="7"/>
      <c r="L188" s="8"/>
      <c r="M188" s="8"/>
      <c r="N188" s="9"/>
      <c r="O188" s="9"/>
      <c r="AA188" s="6"/>
      <c r="AB188" s="6"/>
      <c r="AC188" s="9"/>
      <c r="AD188" s="9"/>
    </row>
    <row r="189" spans="1:30" ht="14.25" x14ac:dyDescent="0.2">
      <c r="A189" s="51"/>
      <c r="B189" s="52"/>
      <c r="C189" s="26"/>
      <c r="D189" s="109"/>
      <c r="E189" s="109"/>
      <c r="F189" s="8"/>
      <c r="G189" s="9"/>
      <c r="H189" s="9"/>
      <c r="J189" s="9"/>
      <c r="K189" s="7"/>
      <c r="L189" s="8"/>
      <c r="M189" s="8"/>
      <c r="N189" s="9"/>
      <c r="O189" s="9"/>
      <c r="AA189" s="6"/>
      <c r="AB189" s="6"/>
      <c r="AC189" s="9"/>
      <c r="AD189" s="9"/>
    </row>
    <row r="190" spans="1:30" ht="14.25" x14ac:dyDescent="0.2">
      <c r="A190" s="51"/>
      <c r="B190" s="52"/>
      <c r="C190" s="26"/>
      <c r="D190" s="109"/>
      <c r="E190" s="109"/>
      <c r="F190" s="8"/>
      <c r="G190" s="9"/>
      <c r="H190" s="9"/>
      <c r="J190" s="9"/>
      <c r="K190" s="7"/>
      <c r="L190" s="8"/>
      <c r="M190" s="8"/>
      <c r="N190" s="9"/>
      <c r="O190" s="9"/>
      <c r="AA190" s="6"/>
      <c r="AB190" s="6"/>
      <c r="AC190" s="9"/>
      <c r="AD190" s="9"/>
    </row>
    <row r="191" spans="1:30" ht="14.25" x14ac:dyDescent="0.2">
      <c r="A191" s="51"/>
      <c r="B191" s="52"/>
      <c r="C191" s="26"/>
      <c r="D191" s="109"/>
      <c r="E191" s="109"/>
      <c r="F191" s="8"/>
      <c r="G191" s="9"/>
      <c r="H191" s="9"/>
      <c r="J191" s="9"/>
      <c r="K191" s="7"/>
      <c r="L191" s="8"/>
      <c r="M191" s="8"/>
      <c r="N191" s="9"/>
      <c r="O191" s="9"/>
      <c r="AA191" s="6"/>
      <c r="AB191" s="6"/>
      <c r="AC191" s="9"/>
      <c r="AD191" s="9"/>
    </row>
    <row r="192" spans="1:30" ht="14.25" x14ac:dyDescent="0.2">
      <c r="A192" s="51"/>
      <c r="B192" s="52"/>
      <c r="C192" s="26"/>
      <c r="D192" s="109"/>
      <c r="E192" s="109"/>
      <c r="F192" s="8"/>
      <c r="G192" s="9"/>
      <c r="H192" s="9"/>
      <c r="J192" s="9"/>
      <c r="K192" s="7"/>
      <c r="L192" s="8"/>
      <c r="M192" s="8"/>
      <c r="N192" s="9"/>
      <c r="O192" s="9"/>
      <c r="AA192" s="6"/>
      <c r="AB192" s="6"/>
      <c r="AC192" s="9"/>
      <c r="AD192" s="9"/>
    </row>
    <row r="193" spans="1:30" ht="14.25" x14ac:dyDescent="0.2">
      <c r="A193" s="51"/>
      <c r="B193" s="52"/>
      <c r="C193" s="26"/>
      <c r="D193" s="109"/>
      <c r="E193" s="109"/>
      <c r="F193" s="8"/>
      <c r="G193" s="9"/>
      <c r="H193" s="9"/>
      <c r="J193" s="9"/>
      <c r="K193" s="7"/>
      <c r="L193" s="8"/>
      <c r="M193" s="8"/>
      <c r="N193" s="9"/>
      <c r="O193" s="9"/>
      <c r="AA193" s="6"/>
      <c r="AB193" s="6"/>
      <c r="AC193" s="9"/>
      <c r="AD193" s="9"/>
    </row>
    <row r="194" spans="1:30" ht="14.25" x14ac:dyDescent="0.2">
      <c r="A194" s="51"/>
      <c r="B194" s="52"/>
      <c r="C194" s="26"/>
      <c r="D194" s="109"/>
      <c r="E194" s="109"/>
      <c r="F194" s="8"/>
      <c r="G194" s="9"/>
      <c r="H194" s="9"/>
      <c r="J194" s="9"/>
      <c r="K194" s="7"/>
      <c r="L194" s="8"/>
      <c r="M194" s="8"/>
      <c r="N194" s="9"/>
      <c r="O194" s="9"/>
      <c r="AA194" s="6"/>
      <c r="AB194" s="6"/>
      <c r="AC194" s="9"/>
      <c r="AD194" s="9"/>
    </row>
    <row r="195" spans="1:30" ht="14.25" x14ac:dyDescent="0.2">
      <c r="A195" s="51"/>
      <c r="B195" s="52"/>
      <c r="C195" s="26"/>
      <c r="D195" s="109"/>
      <c r="E195" s="109"/>
      <c r="F195" s="8"/>
      <c r="G195" s="9"/>
      <c r="H195" s="9"/>
      <c r="J195" s="9"/>
      <c r="K195" s="7"/>
      <c r="L195" s="8"/>
      <c r="M195" s="8"/>
      <c r="N195" s="9"/>
      <c r="O195" s="9"/>
      <c r="AA195" s="6"/>
      <c r="AB195" s="6"/>
      <c r="AC195" s="9"/>
      <c r="AD195" s="9"/>
    </row>
    <row r="196" spans="1:30" ht="14.25" x14ac:dyDescent="0.2">
      <c r="A196" s="51"/>
      <c r="B196" s="52"/>
      <c r="C196" s="26"/>
      <c r="D196" s="109"/>
      <c r="E196" s="109"/>
      <c r="F196" s="8"/>
      <c r="G196" s="9"/>
      <c r="H196" s="9"/>
      <c r="J196" s="9"/>
      <c r="K196" s="7"/>
      <c r="L196" s="8"/>
      <c r="M196" s="8"/>
      <c r="N196" s="9"/>
      <c r="O196" s="9"/>
      <c r="AA196" s="6"/>
      <c r="AB196" s="6"/>
      <c r="AC196" s="9"/>
      <c r="AD196" s="9"/>
    </row>
    <row r="197" spans="1:30" ht="14.25" x14ac:dyDescent="0.2">
      <c r="A197" s="51"/>
      <c r="B197" s="52"/>
      <c r="C197" s="26"/>
      <c r="D197" s="109"/>
      <c r="E197" s="109"/>
      <c r="F197" s="8"/>
      <c r="G197" s="9"/>
      <c r="H197" s="9"/>
      <c r="J197" s="9"/>
      <c r="K197" s="7"/>
      <c r="L197" s="8"/>
      <c r="M197" s="8"/>
      <c r="N197" s="9"/>
      <c r="O197" s="9"/>
      <c r="AA197" s="6"/>
      <c r="AB197" s="6"/>
      <c r="AC197" s="9"/>
      <c r="AD197" s="9"/>
    </row>
    <row r="198" spans="1:30" ht="14.25" x14ac:dyDescent="0.2">
      <c r="A198" s="51"/>
      <c r="B198" s="52"/>
      <c r="C198" s="26"/>
      <c r="D198" s="109"/>
      <c r="E198" s="109"/>
      <c r="F198" s="8"/>
      <c r="G198" s="9"/>
      <c r="H198" s="9"/>
      <c r="J198" s="9"/>
      <c r="K198" s="7"/>
      <c r="L198" s="8"/>
      <c r="M198" s="8"/>
      <c r="N198" s="9"/>
      <c r="O198" s="9"/>
      <c r="AA198" s="6"/>
      <c r="AB198" s="6"/>
      <c r="AC198" s="9"/>
      <c r="AD198" s="9"/>
    </row>
    <row r="199" spans="1:30" ht="14.25" x14ac:dyDescent="0.2">
      <c r="A199" s="51"/>
      <c r="B199" s="52"/>
      <c r="C199" s="26"/>
      <c r="D199" s="109"/>
      <c r="E199" s="109"/>
      <c r="F199" s="8"/>
      <c r="G199" s="9"/>
      <c r="H199" s="9"/>
      <c r="J199" s="9"/>
      <c r="K199" s="7"/>
      <c r="L199" s="8"/>
      <c r="M199" s="8"/>
      <c r="N199" s="9"/>
      <c r="O199" s="9"/>
      <c r="AA199" s="6"/>
      <c r="AB199" s="6"/>
      <c r="AC199" s="9"/>
      <c r="AD199" s="9"/>
    </row>
    <row r="200" spans="1:30" ht="14.25" x14ac:dyDescent="0.2">
      <c r="A200" s="51"/>
      <c r="B200" s="52"/>
      <c r="C200" s="26"/>
      <c r="D200" s="109"/>
      <c r="E200" s="109"/>
      <c r="F200" s="8"/>
      <c r="G200" s="9"/>
      <c r="H200" s="9"/>
      <c r="J200" s="9"/>
      <c r="K200" s="7"/>
      <c r="L200" s="8"/>
      <c r="M200" s="8"/>
      <c r="N200" s="9"/>
      <c r="O200" s="9"/>
      <c r="AA200" s="6"/>
      <c r="AB200" s="6"/>
      <c r="AC200" s="9"/>
      <c r="AD200" s="9"/>
    </row>
    <row r="201" spans="1:30" ht="14.25" x14ac:dyDescent="0.2">
      <c r="A201" s="51"/>
      <c r="B201" s="52"/>
      <c r="C201" s="26"/>
      <c r="D201" s="109"/>
      <c r="E201" s="109"/>
      <c r="F201" s="8"/>
      <c r="G201" s="9"/>
      <c r="H201" s="9"/>
      <c r="J201" s="9"/>
      <c r="K201" s="7"/>
      <c r="L201" s="8"/>
      <c r="M201" s="8"/>
      <c r="N201" s="9"/>
      <c r="O201" s="9"/>
      <c r="AA201" s="6"/>
      <c r="AB201" s="6"/>
      <c r="AC201" s="9"/>
      <c r="AD201" s="9"/>
    </row>
    <row r="202" spans="1:30" ht="14.25" x14ac:dyDescent="0.2">
      <c r="A202" s="51"/>
      <c r="B202" s="52"/>
      <c r="C202" s="26"/>
      <c r="D202" s="109"/>
      <c r="E202" s="109"/>
      <c r="F202" s="8"/>
      <c r="G202" s="9"/>
      <c r="H202" s="9"/>
      <c r="J202" s="9"/>
      <c r="K202" s="7"/>
      <c r="L202" s="8"/>
      <c r="M202" s="8"/>
      <c r="N202" s="9"/>
      <c r="O202" s="9"/>
      <c r="AA202" s="6"/>
      <c r="AB202" s="6"/>
      <c r="AC202" s="9"/>
      <c r="AD202" s="9"/>
    </row>
    <row r="203" spans="1:30" ht="14.25" x14ac:dyDescent="0.2">
      <c r="A203" s="51"/>
      <c r="B203" s="52"/>
      <c r="C203" s="26"/>
      <c r="D203" s="109"/>
      <c r="E203" s="109"/>
      <c r="F203" s="8"/>
      <c r="G203" s="9"/>
      <c r="H203" s="9"/>
      <c r="J203" s="9"/>
      <c r="K203" s="7"/>
      <c r="L203" s="8"/>
      <c r="M203" s="8"/>
      <c r="N203" s="9"/>
      <c r="O203" s="9"/>
      <c r="AA203" s="6"/>
      <c r="AB203" s="6"/>
      <c r="AC203" s="9"/>
      <c r="AD203" s="9"/>
    </row>
    <row r="204" spans="1:30" ht="14.25" x14ac:dyDescent="0.2">
      <c r="A204" s="51"/>
      <c r="B204" s="52"/>
      <c r="C204" s="26"/>
      <c r="D204" s="109"/>
      <c r="E204" s="109"/>
      <c r="F204" s="8"/>
      <c r="G204" s="9"/>
      <c r="H204" s="9"/>
      <c r="J204" s="9"/>
      <c r="K204" s="7"/>
      <c r="L204" s="8"/>
      <c r="M204" s="8"/>
      <c r="N204" s="9"/>
      <c r="O204" s="9"/>
      <c r="AA204" s="6"/>
      <c r="AB204" s="6"/>
      <c r="AC204" s="9"/>
      <c r="AD204" s="9"/>
    </row>
    <row r="205" spans="1:30" ht="14.25" x14ac:dyDescent="0.2">
      <c r="A205" s="51"/>
      <c r="B205" s="52"/>
      <c r="C205" s="26"/>
      <c r="D205" s="109"/>
      <c r="E205" s="109"/>
      <c r="F205" s="8"/>
      <c r="G205" s="9"/>
      <c r="H205" s="9"/>
      <c r="J205" s="9"/>
      <c r="K205" s="7"/>
      <c r="L205" s="8"/>
      <c r="M205" s="8"/>
      <c r="N205" s="9"/>
      <c r="O205" s="9"/>
      <c r="AA205" s="6"/>
      <c r="AB205" s="6"/>
      <c r="AC205" s="9"/>
      <c r="AD205" s="9"/>
    </row>
    <row r="206" spans="1:30" ht="14.25" x14ac:dyDescent="0.2">
      <c r="A206" s="51"/>
      <c r="B206" s="52"/>
      <c r="C206" s="26"/>
      <c r="D206" s="109"/>
      <c r="E206" s="109"/>
      <c r="F206" s="8"/>
      <c r="G206" s="9"/>
      <c r="H206" s="9"/>
      <c r="J206" s="9"/>
      <c r="K206" s="7"/>
      <c r="L206" s="8"/>
      <c r="M206" s="8"/>
      <c r="N206" s="9"/>
      <c r="O206" s="9"/>
      <c r="AA206" s="6"/>
      <c r="AB206" s="6"/>
      <c r="AC206" s="9"/>
      <c r="AD206" s="9"/>
    </row>
    <row r="207" spans="1:30" ht="14.25" x14ac:dyDescent="0.2">
      <c r="A207" s="51"/>
      <c r="B207" s="52"/>
      <c r="C207" s="26"/>
      <c r="D207" s="109"/>
      <c r="E207" s="109"/>
      <c r="F207" s="8"/>
      <c r="G207" s="9"/>
      <c r="H207" s="9"/>
      <c r="J207" s="9"/>
      <c r="K207" s="7"/>
      <c r="L207" s="8"/>
      <c r="M207" s="8"/>
      <c r="N207" s="9"/>
      <c r="O207" s="9"/>
      <c r="AA207" s="6"/>
      <c r="AB207" s="6"/>
      <c r="AC207" s="9"/>
      <c r="AD207" s="9"/>
    </row>
    <row r="208" spans="1:30" ht="14.25" x14ac:dyDescent="0.2">
      <c r="A208" s="51"/>
      <c r="B208" s="52"/>
      <c r="C208" s="26"/>
      <c r="D208" s="109"/>
      <c r="E208" s="109"/>
      <c r="F208" s="8"/>
      <c r="G208" s="9"/>
      <c r="H208" s="9"/>
      <c r="J208" s="9"/>
      <c r="K208" s="7"/>
      <c r="L208" s="8"/>
      <c r="M208" s="8"/>
      <c r="N208" s="9"/>
      <c r="O208" s="9"/>
      <c r="AA208" s="6"/>
      <c r="AB208" s="6"/>
      <c r="AC208" s="9"/>
      <c r="AD208" s="9"/>
    </row>
    <row r="209" spans="1:30" ht="14.25" x14ac:dyDescent="0.2">
      <c r="A209" s="51"/>
      <c r="B209" s="52"/>
      <c r="C209" s="26"/>
      <c r="D209" s="109"/>
      <c r="E209" s="109"/>
      <c r="F209" s="8"/>
      <c r="G209" s="9"/>
      <c r="H209" s="9"/>
      <c r="J209" s="9"/>
      <c r="K209" s="7"/>
      <c r="L209" s="8"/>
      <c r="M209" s="8"/>
      <c r="N209" s="9"/>
      <c r="O209" s="9"/>
      <c r="AA209" s="6"/>
      <c r="AB209" s="6"/>
      <c r="AC209" s="9"/>
      <c r="AD209" s="9"/>
    </row>
    <row r="210" spans="1:30" ht="14.25" x14ac:dyDescent="0.2">
      <c r="A210" s="51"/>
      <c r="B210" s="52"/>
      <c r="C210" s="26"/>
      <c r="D210" s="109"/>
      <c r="E210" s="109"/>
      <c r="F210" s="8"/>
      <c r="G210" s="9"/>
      <c r="H210" s="9"/>
      <c r="J210" s="9"/>
      <c r="K210" s="7"/>
      <c r="L210" s="8"/>
      <c r="M210" s="8"/>
      <c r="N210" s="9"/>
      <c r="O210" s="9"/>
      <c r="AA210" s="6"/>
      <c r="AB210" s="6"/>
      <c r="AC210" s="9"/>
      <c r="AD210" s="9"/>
    </row>
    <row r="211" spans="1:30" ht="14.25" x14ac:dyDescent="0.2">
      <c r="A211" s="51"/>
      <c r="B211" s="52"/>
      <c r="C211" s="26"/>
      <c r="D211" s="109"/>
      <c r="E211" s="109"/>
      <c r="F211" s="8"/>
      <c r="G211" s="9"/>
      <c r="H211" s="9"/>
      <c r="J211" s="9"/>
      <c r="K211" s="7"/>
      <c r="L211" s="8"/>
      <c r="M211" s="8"/>
      <c r="N211" s="9"/>
      <c r="O211" s="9"/>
      <c r="AA211" s="6"/>
      <c r="AB211" s="6"/>
      <c r="AC211" s="9"/>
      <c r="AD211" s="9"/>
    </row>
    <row r="212" spans="1:30" ht="14.25" x14ac:dyDescent="0.2">
      <c r="A212" s="51"/>
      <c r="B212" s="52"/>
      <c r="C212" s="26"/>
      <c r="D212" s="109"/>
      <c r="E212" s="109"/>
      <c r="F212" s="8"/>
      <c r="G212" s="9"/>
      <c r="H212" s="9"/>
      <c r="J212" s="9"/>
      <c r="K212" s="7"/>
      <c r="L212" s="8"/>
      <c r="M212" s="8"/>
      <c r="N212" s="9"/>
      <c r="O212" s="9"/>
      <c r="AA212" s="6"/>
      <c r="AB212" s="6"/>
      <c r="AC212" s="9"/>
      <c r="AD212" s="9"/>
    </row>
    <row r="213" spans="1:30" ht="14.25" x14ac:dyDescent="0.2">
      <c r="A213" s="51"/>
      <c r="B213" s="52"/>
      <c r="C213" s="26"/>
      <c r="D213" s="109"/>
      <c r="E213" s="109"/>
      <c r="F213" s="8"/>
      <c r="G213" s="9"/>
      <c r="H213" s="9"/>
      <c r="J213" s="9"/>
      <c r="K213" s="7"/>
      <c r="L213" s="8"/>
      <c r="M213" s="8"/>
      <c r="N213" s="9"/>
      <c r="O213" s="9"/>
      <c r="AA213" s="6"/>
      <c r="AB213" s="6"/>
      <c r="AC213" s="9"/>
      <c r="AD213" s="9"/>
    </row>
    <row r="214" spans="1:30" ht="14.25" x14ac:dyDescent="0.2">
      <c r="A214" s="51"/>
      <c r="B214" s="52"/>
      <c r="C214" s="26"/>
      <c r="D214" s="109"/>
      <c r="E214" s="109"/>
      <c r="F214" s="8"/>
      <c r="G214" s="9"/>
      <c r="H214" s="9"/>
      <c r="J214" s="9"/>
      <c r="K214" s="7"/>
      <c r="L214" s="8"/>
      <c r="M214" s="8"/>
      <c r="N214" s="9"/>
      <c r="O214" s="9"/>
      <c r="AA214" s="6"/>
      <c r="AB214" s="6"/>
      <c r="AC214" s="9"/>
      <c r="AD214" s="9"/>
    </row>
    <row r="215" spans="1:30" ht="14.25" x14ac:dyDescent="0.2">
      <c r="A215" s="51"/>
      <c r="B215" s="52"/>
      <c r="C215" s="26"/>
      <c r="D215" s="109"/>
      <c r="E215" s="109"/>
      <c r="F215" s="8"/>
      <c r="G215" s="9"/>
      <c r="H215" s="9"/>
      <c r="J215" s="9"/>
      <c r="K215" s="7"/>
      <c r="L215" s="8"/>
      <c r="M215" s="8"/>
      <c r="N215" s="9"/>
      <c r="O215" s="9"/>
      <c r="AA215" s="6"/>
      <c r="AB215" s="6"/>
      <c r="AC215" s="9"/>
      <c r="AD215" s="9"/>
    </row>
    <row r="216" spans="1:30" ht="14.25" x14ac:dyDescent="0.2">
      <c r="A216" s="51"/>
      <c r="B216" s="52"/>
      <c r="C216" s="26"/>
      <c r="D216" s="109"/>
      <c r="E216" s="109"/>
      <c r="F216" s="8"/>
      <c r="G216" s="9"/>
      <c r="H216" s="9"/>
      <c r="J216" s="9"/>
      <c r="K216" s="7"/>
      <c r="L216" s="8"/>
      <c r="M216" s="8"/>
      <c r="N216" s="9"/>
      <c r="O216" s="9"/>
      <c r="AA216" s="6"/>
      <c r="AB216" s="6"/>
      <c r="AC216" s="9"/>
      <c r="AD216" s="9"/>
    </row>
    <row r="217" spans="1:30" ht="14.25" x14ac:dyDescent="0.2">
      <c r="A217" s="51"/>
      <c r="B217" s="52"/>
      <c r="C217" s="26"/>
      <c r="D217" s="109"/>
      <c r="E217" s="109"/>
      <c r="F217" s="8"/>
      <c r="G217" s="9"/>
      <c r="H217" s="9"/>
      <c r="J217" s="9"/>
      <c r="K217" s="7"/>
      <c r="L217" s="8"/>
      <c r="M217" s="8"/>
      <c r="N217" s="9"/>
      <c r="O217" s="9"/>
      <c r="AA217" s="6"/>
      <c r="AB217" s="6"/>
      <c r="AC217" s="9"/>
      <c r="AD217" s="9"/>
    </row>
    <row r="218" spans="1:30" ht="14.25" x14ac:dyDescent="0.2">
      <c r="A218" s="51"/>
      <c r="B218" s="52"/>
      <c r="C218" s="26"/>
      <c r="D218" s="109"/>
      <c r="E218" s="109"/>
      <c r="F218" s="8"/>
      <c r="G218" s="9"/>
      <c r="H218" s="9"/>
      <c r="J218" s="9"/>
      <c r="K218" s="7"/>
      <c r="L218" s="8"/>
      <c r="M218" s="8"/>
      <c r="N218" s="9"/>
      <c r="O218" s="9"/>
      <c r="AA218" s="6"/>
      <c r="AB218" s="6"/>
      <c r="AC218" s="9"/>
      <c r="AD218" s="9"/>
    </row>
    <row r="219" spans="1:30" ht="14.25" x14ac:dyDescent="0.2">
      <c r="A219" s="51"/>
      <c r="B219" s="52"/>
      <c r="C219" s="26"/>
      <c r="D219" s="109"/>
      <c r="E219" s="109"/>
      <c r="F219" s="8"/>
      <c r="G219" s="9"/>
      <c r="H219" s="9"/>
      <c r="J219" s="9"/>
      <c r="K219" s="7"/>
      <c r="L219" s="8"/>
      <c r="M219" s="8"/>
      <c r="N219" s="9"/>
      <c r="O219" s="9"/>
      <c r="AA219" s="6"/>
      <c r="AB219" s="6"/>
      <c r="AC219" s="9"/>
      <c r="AD219" s="9"/>
    </row>
    <row r="220" spans="1:30" ht="14.25" x14ac:dyDescent="0.2">
      <c r="A220" s="51"/>
      <c r="B220" s="52"/>
      <c r="C220" s="26"/>
      <c r="D220" s="109"/>
      <c r="E220" s="109"/>
      <c r="F220" s="8"/>
      <c r="G220" s="9"/>
      <c r="H220" s="9"/>
      <c r="J220" s="9"/>
      <c r="K220" s="7"/>
      <c r="L220" s="8"/>
      <c r="M220" s="8"/>
      <c r="N220" s="9"/>
      <c r="O220" s="9"/>
      <c r="AA220" s="6"/>
      <c r="AB220" s="6"/>
      <c r="AC220" s="9"/>
      <c r="AD220" s="9"/>
    </row>
    <row r="221" spans="1:30" ht="14.25" x14ac:dyDescent="0.2">
      <c r="A221" s="51"/>
      <c r="B221" s="52"/>
      <c r="C221" s="26"/>
      <c r="D221" s="109"/>
      <c r="E221" s="109"/>
      <c r="F221" s="8"/>
      <c r="G221" s="9"/>
      <c r="H221" s="9"/>
      <c r="J221" s="9"/>
      <c r="K221" s="7"/>
      <c r="L221" s="8"/>
      <c r="M221" s="8"/>
      <c r="N221" s="9"/>
      <c r="O221" s="9"/>
      <c r="AA221" s="6"/>
      <c r="AB221" s="6"/>
      <c r="AC221" s="9"/>
      <c r="AD221" s="9"/>
    </row>
    <row r="222" spans="1:30" ht="14.25" x14ac:dyDescent="0.2">
      <c r="A222" s="51"/>
      <c r="B222" s="52"/>
      <c r="C222" s="26"/>
      <c r="D222" s="109"/>
      <c r="E222" s="109"/>
      <c r="F222" s="8"/>
      <c r="G222" s="9"/>
      <c r="H222" s="9"/>
      <c r="J222" s="9"/>
      <c r="K222" s="7"/>
      <c r="L222" s="8"/>
      <c r="M222" s="8"/>
      <c r="N222" s="9"/>
      <c r="O222" s="9"/>
      <c r="AA222" s="6"/>
      <c r="AB222" s="6"/>
      <c r="AC222" s="9"/>
      <c r="AD222" s="9"/>
    </row>
    <row r="223" spans="1:30" ht="14.25" x14ac:dyDescent="0.2">
      <c r="A223" s="51"/>
      <c r="B223" s="52"/>
      <c r="C223" s="26"/>
      <c r="D223" s="109"/>
      <c r="E223" s="109"/>
      <c r="F223" s="8"/>
      <c r="G223" s="9"/>
      <c r="H223" s="9"/>
      <c r="J223" s="9"/>
      <c r="K223" s="7"/>
      <c r="L223" s="8"/>
      <c r="M223" s="8"/>
      <c r="N223" s="9"/>
      <c r="O223" s="9"/>
      <c r="AA223" s="6"/>
      <c r="AB223" s="6"/>
      <c r="AC223" s="9"/>
      <c r="AD223" s="9"/>
    </row>
    <row r="224" spans="1:30" ht="14.25" x14ac:dyDescent="0.2">
      <c r="A224" s="51"/>
      <c r="B224" s="52"/>
      <c r="C224" s="26"/>
      <c r="D224" s="109"/>
      <c r="E224" s="109"/>
      <c r="F224" s="8"/>
      <c r="G224" s="9"/>
      <c r="H224" s="9"/>
      <c r="J224" s="9"/>
      <c r="K224" s="7"/>
      <c r="L224" s="8"/>
      <c r="M224" s="8"/>
      <c r="N224" s="9"/>
      <c r="O224" s="9"/>
      <c r="AA224" s="6"/>
      <c r="AB224" s="6"/>
      <c r="AC224" s="9"/>
      <c r="AD224" s="9"/>
    </row>
    <row r="225" spans="1:30" ht="14.25" x14ac:dyDescent="0.2">
      <c r="A225" s="51"/>
      <c r="B225" s="52"/>
      <c r="C225" s="26"/>
      <c r="D225" s="109"/>
      <c r="E225" s="109"/>
      <c r="F225" s="8"/>
      <c r="G225" s="9"/>
      <c r="H225" s="9"/>
      <c r="J225" s="9"/>
      <c r="K225" s="7"/>
      <c r="L225" s="8"/>
      <c r="M225" s="8"/>
      <c r="N225" s="9"/>
      <c r="O225" s="9"/>
      <c r="AA225" s="6"/>
      <c r="AB225" s="6"/>
      <c r="AC225" s="9"/>
      <c r="AD225" s="9"/>
    </row>
    <row r="226" spans="1:30" ht="14.25" x14ac:dyDescent="0.2">
      <c r="A226" s="51"/>
      <c r="B226" s="52"/>
      <c r="C226" s="26"/>
      <c r="D226" s="109"/>
      <c r="E226" s="109"/>
      <c r="F226" s="8"/>
      <c r="G226" s="9"/>
      <c r="H226" s="9"/>
      <c r="J226" s="9"/>
      <c r="K226" s="7"/>
      <c r="L226" s="8"/>
      <c r="M226" s="8"/>
      <c r="N226" s="9"/>
      <c r="O226" s="9"/>
      <c r="AA226" s="6"/>
      <c r="AB226" s="6"/>
      <c r="AC226" s="9"/>
      <c r="AD226" s="9"/>
    </row>
    <row r="227" spans="1:30" ht="14.25" x14ac:dyDescent="0.2">
      <c r="A227" s="51"/>
      <c r="B227" s="52"/>
      <c r="C227" s="26"/>
      <c r="D227" s="109"/>
      <c r="E227" s="109"/>
      <c r="F227" s="8"/>
      <c r="G227" s="9"/>
      <c r="H227" s="9"/>
      <c r="J227" s="9"/>
      <c r="K227" s="7"/>
      <c r="L227" s="8"/>
      <c r="M227" s="8"/>
      <c r="N227" s="9"/>
      <c r="O227" s="9"/>
      <c r="AA227" s="6"/>
      <c r="AB227" s="6"/>
      <c r="AC227" s="9"/>
      <c r="AD227" s="9"/>
    </row>
    <row r="228" spans="1:30" ht="14.25" x14ac:dyDescent="0.2">
      <c r="A228" s="51"/>
      <c r="B228" s="52"/>
      <c r="C228" s="26"/>
      <c r="D228" s="109"/>
      <c r="E228" s="109"/>
      <c r="F228" s="8"/>
      <c r="G228" s="9"/>
      <c r="H228" s="9"/>
      <c r="J228" s="9"/>
      <c r="K228" s="7"/>
      <c r="L228" s="8"/>
      <c r="M228" s="8"/>
      <c r="N228" s="9"/>
      <c r="O228" s="9"/>
      <c r="AA228" s="6"/>
      <c r="AB228" s="6"/>
      <c r="AC228" s="9"/>
      <c r="AD228" s="9"/>
    </row>
    <row r="229" spans="1:30" ht="14.25" x14ac:dyDescent="0.2">
      <c r="A229" s="51"/>
      <c r="B229" s="52"/>
      <c r="C229" s="26"/>
      <c r="D229" s="109"/>
      <c r="E229" s="109"/>
      <c r="F229" s="8"/>
      <c r="G229" s="9"/>
      <c r="H229" s="9"/>
      <c r="J229" s="9"/>
      <c r="K229" s="7"/>
      <c r="L229" s="8"/>
      <c r="M229" s="8"/>
      <c r="N229" s="9"/>
      <c r="O229" s="9"/>
      <c r="AA229" s="6"/>
      <c r="AB229" s="6"/>
      <c r="AC229" s="9"/>
      <c r="AD229" s="9"/>
    </row>
    <row r="230" spans="1:30" ht="14.25" x14ac:dyDescent="0.2">
      <c r="A230" s="51"/>
      <c r="B230" s="52"/>
      <c r="C230" s="26"/>
      <c r="D230" s="109"/>
      <c r="E230" s="109"/>
      <c r="F230" s="8"/>
      <c r="G230" s="9"/>
      <c r="H230" s="9"/>
      <c r="J230" s="9"/>
      <c r="K230" s="7"/>
      <c r="L230" s="8"/>
      <c r="M230" s="8"/>
      <c r="N230" s="9"/>
      <c r="O230" s="9"/>
      <c r="AA230" s="6"/>
      <c r="AB230" s="6"/>
      <c r="AC230" s="9"/>
      <c r="AD230" s="9"/>
    </row>
    <row r="231" spans="1:30" ht="14.25" x14ac:dyDescent="0.2">
      <c r="A231" s="51"/>
      <c r="B231" s="52"/>
      <c r="C231" s="26"/>
      <c r="D231" s="109"/>
      <c r="E231" s="109"/>
      <c r="F231" s="8"/>
      <c r="G231" s="9"/>
      <c r="H231" s="9"/>
      <c r="J231" s="9"/>
      <c r="K231" s="7"/>
      <c r="L231" s="8"/>
      <c r="M231" s="8"/>
      <c r="N231" s="9"/>
      <c r="O231" s="9"/>
      <c r="AA231" s="6"/>
      <c r="AB231" s="6"/>
      <c r="AC231" s="9"/>
      <c r="AD231" s="9"/>
    </row>
    <row r="232" spans="1:30" ht="14.25" x14ac:dyDescent="0.2">
      <c r="A232" s="51"/>
      <c r="B232" s="52"/>
      <c r="C232" s="26"/>
      <c r="D232" s="109"/>
      <c r="E232" s="109"/>
      <c r="F232" s="8"/>
      <c r="G232" s="9"/>
      <c r="H232" s="9"/>
      <c r="J232" s="9"/>
      <c r="K232" s="7"/>
      <c r="L232" s="8"/>
      <c r="M232" s="8"/>
      <c r="N232" s="9"/>
      <c r="O232" s="9"/>
      <c r="AA232" s="6"/>
      <c r="AB232" s="6"/>
      <c r="AC232" s="9"/>
      <c r="AD232" s="9"/>
    </row>
    <row r="233" spans="1:30" ht="14.25" x14ac:dyDescent="0.2">
      <c r="A233" s="51"/>
      <c r="B233" s="52"/>
      <c r="C233" s="26"/>
      <c r="D233" s="109"/>
      <c r="E233" s="109"/>
      <c r="F233" s="8"/>
      <c r="G233" s="9"/>
      <c r="H233" s="9"/>
      <c r="J233" s="9"/>
      <c r="K233" s="7"/>
      <c r="L233" s="8"/>
      <c r="M233" s="8"/>
      <c r="N233" s="9"/>
      <c r="O233" s="9"/>
      <c r="AA233" s="6"/>
      <c r="AB233" s="6"/>
      <c r="AC233" s="9"/>
      <c r="AD233" s="9"/>
    </row>
    <row r="234" spans="1:30" ht="14.25" x14ac:dyDescent="0.2">
      <c r="A234" s="51"/>
      <c r="B234" s="52"/>
      <c r="C234" s="26"/>
      <c r="D234" s="109"/>
      <c r="E234" s="109"/>
      <c r="F234" s="8"/>
      <c r="G234" s="9"/>
      <c r="H234" s="9"/>
      <c r="J234" s="9"/>
      <c r="K234" s="7"/>
      <c r="L234" s="8"/>
      <c r="M234" s="8"/>
      <c r="N234" s="9"/>
      <c r="O234" s="9"/>
      <c r="AA234" s="6"/>
      <c r="AB234" s="6"/>
      <c r="AC234" s="9"/>
      <c r="AD234" s="9"/>
    </row>
    <row r="235" spans="1:30" ht="14.25" x14ac:dyDescent="0.2">
      <c r="A235" s="51"/>
      <c r="B235" s="52"/>
      <c r="C235" s="26"/>
      <c r="D235" s="109"/>
      <c r="E235" s="109"/>
      <c r="F235" s="8"/>
      <c r="G235" s="9"/>
      <c r="H235" s="9"/>
      <c r="J235" s="9"/>
      <c r="K235" s="7"/>
      <c r="L235" s="8"/>
      <c r="M235" s="8"/>
      <c r="N235" s="9"/>
      <c r="O235" s="9"/>
      <c r="AA235" s="6"/>
      <c r="AB235" s="6"/>
      <c r="AC235" s="9"/>
      <c r="AD235" s="9"/>
    </row>
    <row r="236" spans="1:30" ht="14.25" x14ac:dyDescent="0.2">
      <c r="A236" s="51"/>
      <c r="B236" s="52"/>
      <c r="C236" s="26"/>
      <c r="D236" s="109"/>
      <c r="E236" s="109"/>
      <c r="F236" s="8"/>
      <c r="G236" s="9"/>
      <c r="H236" s="9"/>
      <c r="J236" s="9"/>
      <c r="K236" s="7"/>
      <c r="L236" s="8"/>
      <c r="M236" s="8"/>
      <c r="N236" s="9"/>
      <c r="O236" s="9"/>
      <c r="AA236" s="6"/>
      <c r="AB236" s="6"/>
      <c r="AC236" s="9"/>
      <c r="AD236" s="9"/>
    </row>
    <row r="237" spans="1:30" ht="14.25" x14ac:dyDescent="0.2">
      <c r="A237" s="51"/>
      <c r="B237" s="52"/>
      <c r="C237" s="26"/>
      <c r="D237" s="109"/>
      <c r="E237" s="109"/>
      <c r="F237" s="8"/>
      <c r="G237" s="9"/>
      <c r="H237" s="9"/>
      <c r="J237" s="9"/>
      <c r="K237" s="7"/>
      <c r="L237" s="8"/>
      <c r="M237" s="8"/>
      <c r="N237" s="9"/>
      <c r="O237" s="9"/>
      <c r="AA237" s="6"/>
      <c r="AB237" s="6"/>
      <c r="AC237" s="9"/>
      <c r="AD237" s="9"/>
    </row>
    <row r="238" spans="1:30" ht="14.25" x14ac:dyDescent="0.2">
      <c r="A238" s="51"/>
      <c r="B238" s="52"/>
      <c r="C238" s="26"/>
      <c r="D238" s="109"/>
      <c r="E238" s="109"/>
      <c r="F238" s="8"/>
      <c r="G238" s="9"/>
      <c r="H238" s="9"/>
      <c r="J238" s="9"/>
      <c r="K238" s="7"/>
      <c r="L238" s="8"/>
      <c r="M238" s="8"/>
      <c r="N238" s="9"/>
      <c r="O238" s="9"/>
      <c r="AA238" s="6"/>
      <c r="AB238" s="6"/>
      <c r="AC238" s="9"/>
      <c r="AD238" s="9"/>
    </row>
    <row r="239" spans="1:30" ht="14.25" x14ac:dyDescent="0.2">
      <c r="A239" s="51"/>
      <c r="B239" s="52"/>
      <c r="C239" s="26"/>
      <c r="D239" s="109"/>
      <c r="E239" s="109"/>
      <c r="F239" s="8"/>
      <c r="G239" s="9"/>
      <c r="H239" s="9"/>
      <c r="J239" s="9"/>
      <c r="K239" s="7"/>
      <c r="L239" s="8"/>
      <c r="M239" s="8"/>
      <c r="N239" s="9"/>
      <c r="O239" s="9"/>
      <c r="AA239" s="6"/>
      <c r="AB239" s="6"/>
      <c r="AC239" s="9"/>
      <c r="AD239" s="9"/>
    </row>
    <row r="240" spans="1:30" ht="14.25" x14ac:dyDescent="0.2">
      <c r="A240" s="51"/>
      <c r="B240" s="52"/>
      <c r="C240" s="26"/>
      <c r="D240" s="109"/>
      <c r="E240" s="109"/>
      <c r="F240" s="8"/>
      <c r="G240" s="9"/>
      <c r="H240" s="9"/>
      <c r="J240" s="9"/>
      <c r="K240" s="7"/>
      <c r="L240" s="8"/>
      <c r="M240" s="8"/>
      <c r="N240" s="9"/>
      <c r="O240" s="9"/>
      <c r="AA240" s="6"/>
      <c r="AB240" s="6"/>
      <c r="AC240" s="9"/>
      <c r="AD240" s="9"/>
    </row>
    <row r="241" spans="1:30" ht="14.25" x14ac:dyDescent="0.2">
      <c r="A241" s="51"/>
      <c r="B241" s="52"/>
      <c r="C241" s="26"/>
      <c r="D241" s="109"/>
      <c r="E241" s="109"/>
      <c r="F241" s="8"/>
      <c r="G241" s="9"/>
      <c r="H241" s="9"/>
      <c r="J241" s="9"/>
      <c r="K241" s="7"/>
      <c r="L241" s="8"/>
      <c r="M241" s="8"/>
      <c r="N241" s="9"/>
      <c r="O241" s="9"/>
      <c r="AA241" s="6"/>
      <c r="AB241" s="6"/>
      <c r="AC241" s="9"/>
      <c r="AD241" s="9"/>
    </row>
    <row r="242" spans="1:30" ht="14.25" x14ac:dyDescent="0.2">
      <c r="A242" s="51"/>
      <c r="B242" s="52"/>
      <c r="C242" s="26"/>
      <c r="D242" s="109"/>
      <c r="E242" s="109"/>
      <c r="F242" s="8"/>
      <c r="G242" s="9"/>
      <c r="H242" s="9"/>
      <c r="J242" s="9"/>
      <c r="K242" s="7"/>
      <c r="L242" s="8"/>
      <c r="M242" s="8"/>
      <c r="N242" s="9"/>
      <c r="O242" s="9"/>
      <c r="AA242" s="6"/>
      <c r="AB242" s="6"/>
      <c r="AC242" s="9"/>
      <c r="AD242" s="9"/>
    </row>
    <row r="243" spans="1:30" ht="14.25" x14ac:dyDescent="0.2">
      <c r="A243" s="51"/>
      <c r="B243" s="52"/>
      <c r="C243" s="26"/>
      <c r="D243" s="109"/>
      <c r="E243" s="109"/>
      <c r="F243" s="8"/>
      <c r="G243" s="9"/>
      <c r="H243" s="9"/>
      <c r="J243" s="9"/>
      <c r="K243" s="7"/>
      <c r="L243" s="8"/>
      <c r="M243" s="8"/>
      <c r="N243" s="9"/>
      <c r="O243" s="9"/>
      <c r="AA243" s="6"/>
      <c r="AB243" s="6"/>
      <c r="AC243" s="9"/>
      <c r="AD243" s="9"/>
    </row>
    <row r="244" spans="1:30" ht="14.25" x14ac:dyDescent="0.2">
      <c r="A244" s="51"/>
      <c r="B244" s="52"/>
      <c r="C244" s="26"/>
      <c r="D244" s="109"/>
      <c r="E244" s="109"/>
      <c r="F244" s="8"/>
      <c r="G244" s="9"/>
      <c r="H244" s="9"/>
      <c r="J244" s="9"/>
      <c r="K244" s="7"/>
      <c r="L244" s="8"/>
      <c r="M244" s="8"/>
      <c r="N244" s="9"/>
      <c r="O244" s="9"/>
      <c r="AA244" s="6"/>
      <c r="AB244" s="6"/>
      <c r="AC244" s="9"/>
      <c r="AD244" s="9"/>
    </row>
    <row r="245" spans="1:30" ht="14.25" x14ac:dyDescent="0.2">
      <c r="A245" s="51"/>
      <c r="B245" s="52"/>
      <c r="C245" s="26"/>
      <c r="D245" s="109"/>
      <c r="E245" s="109"/>
      <c r="F245" s="8"/>
      <c r="G245" s="9"/>
      <c r="H245" s="9"/>
      <c r="J245" s="9"/>
      <c r="K245" s="7"/>
      <c r="L245" s="8"/>
      <c r="M245" s="8"/>
      <c r="N245" s="9"/>
      <c r="O245" s="9"/>
      <c r="AA245" s="6"/>
      <c r="AB245" s="6"/>
      <c r="AC245" s="9"/>
      <c r="AD245" s="9"/>
    </row>
    <row r="246" spans="1:30" ht="14.25" x14ac:dyDescent="0.2">
      <c r="A246" s="51"/>
      <c r="B246" s="52"/>
      <c r="C246" s="26"/>
      <c r="D246" s="109"/>
      <c r="E246" s="109"/>
      <c r="F246" s="8"/>
      <c r="G246" s="9"/>
      <c r="H246" s="9"/>
      <c r="J246" s="9"/>
      <c r="K246" s="7"/>
      <c r="L246" s="8"/>
      <c r="M246" s="8"/>
      <c r="N246" s="9"/>
      <c r="O246" s="9"/>
      <c r="AA246" s="6"/>
      <c r="AB246" s="6"/>
      <c r="AC246" s="9"/>
      <c r="AD246" s="9"/>
    </row>
    <row r="247" spans="1:30" ht="14.25" x14ac:dyDescent="0.2">
      <c r="A247" s="51"/>
      <c r="B247" s="52"/>
      <c r="C247" s="26"/>
      <c r="D247" s="109"/>
      <c r="E247" s="109"/>
      <c r="F247" s="8"/>
      <c r="G247" s="9"/>
      <c r="H247" s="9"/>
      <c r="J247" s="9"/>
      <c r="K247" s="7"/>
      <c r="L247" s="8"/>
      <c r="M247" s="8"/>
      <c r="N247" s="9"/>
      <c r="O247" s="9"/>
      <c r="AA247" s="6"/>
      <c r="AB247" s="6"/>
      <c r="AC247" s="9"/>
      <c r="AD247" s="9"/>
    </row>
    <row r="248" spans="1:30" ht="14.25" x14ac:dyDescent="0.2">
      <c r="A248" s="51"/>
      <c r="B248" s="52"/>
      <c r="C248" s="26"/>
      <c r="D248" s="109"/>
      <c r="E248" s="110"/>
    </row>
    <row r="249" spans="1:30" ht="14.25" x14ac:dyDescent="0.2">
      <c r="A249" s="51"/>
      <c r="B249" s="52"/>
      <c r="C249" s="26"/>
      <c r="D249" s="109"/>
      <c r="E249" s="111"/>
    </row>
    <row r="250" spans="1:30" ht="14.25" hidden="1" x14ac:dyDescent="0.2">
      <c r="A250" s="51"/>
      <c r="B250" s="52"/>
      <c r="C250" s="26"/>
      <c r="D250" s="109"/>
      <c r="E250" s="112"/>
    </row>
    <row r="251" spans="1:30" ht="14.25" hidden="1" x14ac:dyDescent="0.2">
      <c r="A251" s="113"/>
      <c r="B251" s="52"/>
      <c r="C251" s="114"/>
      <c r="D251" s="110"/>
    </row>
    <row r="252" spans="1:30" ht="14.25" x14ac:dyDescent="0.2">
      <c r="A252" s="113"/>
      <c r="B252" s="115"/>
      <c r="C252" s="116"/>
      <c r="D252" s="111"/>
      <c r="E252" s="117"/>
    </row>
    <row r="253" spans="1:30" x14ac:dyDescent="0.2">
      <c r="A253" s="118"/>
      <c r="B253" s="119"/>
      <c r="C253" s="114"/>
      <c r="D253" s="112"/>
    </row>
    <row r="254" spans="1:30" x14ac:dyDescent="0.2">
      <c r="A254" s="120"/>
      <c r="B254" s="119"/>
      <c r="C254" s="114"/>
    </row>
    <row r="255" spans="1:30" x14ac:dyDescent="0.2">
      <c r="B255" s="121"/>
      <c r="C255" s="122"/>
      <c r="D255" s="117"/>
      <c r="E255" s="123"/>
    </row>
    <row r="256" spans="1:30" x14ac:dyDescent="0.2">
      <c r="B256" s="9"/>
    </row>
    <row r="258" spans="2:4" x14ac:dyDescent="0.2">
      <c r="B258" s="124"/>
      <c r="C258" s="112"/>
      <c r="D258" s="123"/>
    </row>
    <row r="259" spans="2:4" x14ac:dyDescent="0.2">
      <c r="B259" s="90"/>
    </row>
  </sheetData>
  <mergeCells count="1">
    <mergeCell ref="A7:D7"/>
  </mergeCells>
  <conditionalFormatting sqref="A38">
    <cfRule type="duplicateValues" dxfId="1" priority="2"/>
  </conditionalFormatting>
  <conditionalFormatting sqref="A39">
    <cfRule type="duplicateValues" dxfId="0" priority="1"/>
  </conditionalFormatting>
  <pageMargins left="0.37" right="0.16" top="0.75" bottom="0.75" header="0.3" footer="0.3"/>
  <pageSetup paperSize="9" scale="74" orientation="portrait" r:id="rId1"/>
  <rowBreaks count="1" manualBreakCount="1">
    <brk id="7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</vt:lpstr>
      <vt:lpstr>Лист1</vt:lpstr>
      <vt:lpstr>прил!Область_печати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cp:lastPrinted>2024-09-27T04:03:56Z</cp:lastPrinted>
  <dcterms:created xsi:type="dcterms:W3CDTF">2006-09-28T05:33:00Z</dcterms:created>
  <dcterms:modified xsi:type="dcterms:W3CDTF">2024-09-27T04:04:02Z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00CC2A4CD417488597C13612F57D3265_13</vt:lpwstr>
  </property>
  <property fmtid="{D5CDD505-2E9C-101B-9397-08002B2CF9AE}" pid="3" name="KSOProductBuildVer">
    <vt:lpwstr>1049-12.2.0.17119</vt:lpwstr>
  </property>
</Properties>
</file>