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30" yWindow="-30" windowWidth="11835" windowHeight="9435"/>
  </bookViews>
  <sheets>
    <sheet name="прил" sheetId="2" r:id="rId1"/>
    <sheet name="Лист3" sheetId="3" r:id="rId2"/>
  </sheets>
  <definedNames>
    <definedName name="_xlnm._FilterDatabase" localSheetId="0" hidden="1">прил!$E$1:$E$254</definedName>
    <definedName name="_xlnm.Print_Area" localSheetId="0">прил!$A$1:$E$97</definedName>
  </definedNames>
  <calcPr calcId="145621"/>
</workbook>
</file>

<file path=xl/calcChain.xml><?xml version="1.0" encoding="utf-8"?>
<calcChain xmlns="http://schemas.openxmlformats.org/spreadsheetml/2006/main">
  <c r="E17" i="2" l="1"/>
  <c r="E11" i="2"/>
  <c r="E13" i="2"/>
  <c r="E15" i="2"/>
  <c r="E18" i="2"/>
  <c r="E21" i="2"/>
  <c r="E25" i="2"/>
  <c r="E27" i="2"/>
  <c r="E30" i="2"/>
  <c r="E32" i="2"/>
  <c r="E34" i="2"/>
  <c r="E36" i="2"/>
  <c r="E43" i="2"/>
  <c r="E47" i="2"/>
  <c r="E48" i="2"/>
  <c r="E50" i="2"/>
  <c r="E51" i="2"/>
  <c r="E52" i="2"/>
  <c r="E55" i="2"/>
  <c r="E58" i="2"/>
  <c r="E64" i="2"/>
  <c r="E66" i="2"/>
  <c r="E67" i="2"/>
  <c r="E68" i="2"/>
  <c r="E69" i="2"/>
  <c r="E71" i="2"/>
  <c r="E73" i="2"/>
  <c r="E74" i="2"/>
  <c r="E75" i="2"/>
  <c r="E76" i="2"/>
  <c r="E77" i="2"/>
  <c r="E78" i="2"/>
  <c r="E79" i="2"/>
  <c r="E80" i="2"/>
  <c r="E81" i="2"/>
  <c r="E82" i="2"/>
  <c r="E83" i="2"/>
  <c r="E85" i="2"/>
  <c r="E86" i="2"/>
  <c r="E87" i="2"/>
  <c r="E89" i="2"/>
  <c r="E91" i="2"/>
  <c r="E93" i="2"/>
  <c r="D90" i="2"/>
  <c r="C65" i="2" l="1"/>
  <c r="C57" i="2" l="1"/>
  <c r="C49" i="2" s="1"/>
  <c r="C90" i="2"/>
  <c r="E90" i="2" s="1"/>
  <c r="D88" i="2" l="1"/>
  <c r="D65" i="2"/>
  <c r="E65" i="2" s="1"/>
  <c r="D57" i="2"/>
  <c r="D46" i="2"/>
  <c r="D10" i="2"/>
  <c r="D12" i="2"/>
  <c r="D14" i="2"/>
  <c r="D19" i="2"/>
  <c r="D24" i="2"/>
  <c r="D26" i="2"/>
  <c r="D29" i="2"/>
  <c r="D31" i="2"/>
  <c r="D33" i="2"/>
  <c r="D35" i="2"/>
  <c r="D41" i="2"/>
  <c r="D49" i="2" l="1"/>
  <c r="E49" i="2" s="1"/>
  <c r="E57" i="2"/>
  <c r="D63" i="2"/>
  <c r="D9" i="2"/>
  <c r="C14" i="2"/>
  <c r="E14" i="2" s="1"/>
  <c r="C12" i="2"/>
  <c r="E12" i="2" s="1"/>
  <c r="C35" i="2"/>
  <c r="E35" i="2" s="1"/>
  <c r="D45" i="2" l="1"/>
  <c r="D44" i="2" l="1"/>
  <c r="C10" i="2"/>
  <c r="E10" i="2" s="1"/>
  <c r="C19" i="2"/>
  <c r="E19" i="2" s="1"/>
  <c r="C24" i="2"/>
  <c r="E24" i="2" s="1"/>
  <c r="C26" i="2"/>
  <c r="E26" i="2" s="1"/>
  <c r="C29" i="2"/>
  <c r="E29" i="2" s="1"/>
  <c r="C31" i="2"/>
  <c r="E31" i="2" s="1"/>
  <c r="C33" i="2"/>
  <c r="E33" i="2" s="1"/>
  <c r="C41" i="2"/>
  <c r="E41" i="2" s="1"/>
  <c r="C46" i="2"/>
  <c r="E46" i="2" s="1"/>
  <c r="C88" i="2"/>
  <c r="D96" i="2" l="1"/>
  <c r="C63" i="2"/>
  <c r="E63" i="2" s="1"/>
  <c r="E88" i="2"/>
  <c r="C9" i="2"/>
  <c r="E9" i="2" s="1"/>
  <c r="C45" i="2" l="1"/>
  <c r="E45" i="2" s="1"/>
  <c r="C44" i="2"/>
  <c r="C96" i="2" l="1"/>
  <c r="E96" i="2" s="1"/>
  <c r="E44" i="2"/>
</calcChain>
</file>

<file path=xl/sharedStrings.xml><?xml version="1.0" encoding="utf-8"?>
<sst xmlns="http://schemas.openxmlformats.org/spreadsheetml/2006/main" count="177" uniqueCount="161">
  <si>
    <t xml:space="preserve">                                                                                                                Приложение №_  </t>
  </si>
  <si>
    <t>к Решению Хурала представителей</t>
  </si>
  <si>
    <t xml:space="preserve"> Тере-Хольского кожууна</t>
  </si>
  <si>
    <t>от  "____"  _____________  20___ года № _____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</si>
  <si>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</si>
  <si>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</si>
  <si>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</si>
  <si>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</si>
  <si>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 xml:space="preserve">1 01 02000 01 0000 110 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</si>
  <si>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</si>
  <si>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</si>
  <si>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</si>
  <si>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</si>
  <si>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</si>
  <si>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</si>
  <si>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</si>
  <si>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1 05 01040 02 0000 110</t>
  </si>
  <si>
    <t>Доходы от выдачи патентов на осуществление предпринимательской деятельности при применении упрощенной системы налогообложения</t>
  </si>
  <si>
    <t>1 05 02000 02 0000 110</t>
  </si>
  <si>
    <t>Единый налог, на вмененный доход для отдельных видов деятельности</t>
  </si>
  <si>
    <t>1 05 03000 01 0000 110</t>
  </si>
  <si>
    <t>Единый сельскохозяйственный налог</t>
  </si>
  <si>
    <t>1 06 00000 00 0000 110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</si>
  <si>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</si>
  <si>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</si>
  <si>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</si>
  <si>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</si>
  <si>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</si>
  <si>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1 06 01030 05 0000 110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</si>
  <si>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</si>
  <si>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1 06 06000 00 0000 110</t>
  </si>
  <si>
    <t>Земельный налог</t>
  </si>
  <si>
    <t>1 08 00000 00 0000 110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</si>
  <si>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</si>
  <si>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</si>
  <si>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</si>
  <si>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</si>
  <si>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1 11 05025 00 0000 120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</si>
  <si>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ислючением земельных участков муниципальных бюджетных и автономных учреждений)</t>
  </si>
  <si>
    <t>1 11 05035 00 0000 120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</si>
  <si>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автономных учреждений)</t>
  </si>
  <si>
    <t>1 12 00000 00 0000 000</t>
  </si>
  <si>
    <t xml:space="preserve">ПЛАТЕЖИ ПРИ ПОЛЬЗОВАНИИ ПРИРОДНЫМИ РЕСУРСАМИ </t>
  </si>
  <si>
    <t>Плата за негативное воздействие на окружающую среду</t>
  </si>
  <si>
    <t>1 13 00000 00 0000 000</t>
  </si>
  <si>
    <t>ДОХОДЫ ОТ ОКАЗАНИЯ ПЛАТНЫХ УСЛУГ И КОМПЕНСАЦИИ ЗАТРАТ ГОСУДАРСТВА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</si>
  <si>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</si>
  <si>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</si>
  <si>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114 00000 00 0000 000</t>
  </si>
  <si>
    <t>114 06000 00 0000 430</t>
  </si>
  <si>
    <t>1 16 00000 00 0000 000</t>
  </si>
  <si>
    <t>ШТРАФЫ, САНКЦИИ, ВОЗМЕЩЕНИЕ УЩЕРБА</t>
  </si>
  <si>
    <t>116 25030 01 1000 140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</si>
  <si>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</si>
  <si>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1 16 25060 01 0000 140</t>
  </si>
  <si>
    <t>Денежные взыскания (штрафы) за нарушение земельного законодательства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</si>
  <si>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</si>
  <si>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</si>
  <si>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ПРОЧИЕ НЕНАЛОГОВЫЕ ДОХОДЫ</t>
  </si>
  <si>
    <t>ИТОГО:</t>
  </si>
  <si>
    <t xml:space="preserve">  2 00 00000 00 0000 000</t>
  </si>
  <si>
    <t>БЕЗВОЗМЕЗДНЫЕ ПОСТУПЛЕНИЯ</t>
  </si>
  <si>
    <t>1 12 01040 01 0000 120</t>
  </si>
  <si>
    <t>Коды бюджетной  классификации</t>
  </si>
  <si>
    <t>Наименование доходов</t>
  </si>
  <si>
    <t>2 16 28000 01 0000 140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</si>
  <si>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</si>
  <si>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1 17 00000 00 0000 000</t>
  </si>
  <si>
    <t>1 17 01050 00 5000 000</t>
  </si>
  <si>
    <t>Невыясненные поступления</t>
  </si>
  <si>
    <t>БЕЗВОЗМЕЗДНЫЕ ПОСТУПЛЕНИЯ ОТ ДРУГИХ БЮДЖЕТОВ БЮДЖЕТНОЙ СИСТЕМЫ РФ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</si>
  <si>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</si>
  <si>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</si>
  <si>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2 02 30024 05 0000 151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</si>
  <si>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</si>
  <si>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</si>
  <si>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</si>
  <si>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Доходы от продажи материальных и нематериальных активов</t>
  </si>
  <si>
    <t>(в тыс.руб)</t>
  </si>
  <si>
    <t>Доходы от продажи земельных участков, находящихся в государственной и муниципальной собственности</t>
  </si>
  <si>
    <t>Дотации на поддержку мер по обеспечению сбалансированности бюджетов</t>
  </si>
  <si>
    <t>Дотации на выравнивание бюджетной обеспеченности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</si>
  <si>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</si>
  <si>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</si>
  <si>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</si>
  <si>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Осуществление государственных полномочий по созданию, организации и обеспечению деятельности административных комиссий</t>
  </si>
  <si>
    <t>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</si>
  <si>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Осуществление переданных органам местного самоуправления Республики Тыва в соответствии со статьей 1 Закон Республики Тыва от 28 декабря 2005 №1554 ВХ-1"О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</si>
  <si>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№2562 ВХ-1 "Об образовании в Республике Тыва" полномочий Республики Тыва в области дошкольного образования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</si>
  <si>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№2562 ВХ-1 "Об образовании в Республике Тыва" полномочий Республики Тыва в области дошкольного образования (учебные расходы)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</si>
  <si>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№2562 ВХ-1 "Об образовании в Республике Тыва" полномочий Республики Тыва в области обещго образования (учебные расходы)</t>
  </si>
  <si>
    <t>Осуществление государственных полномочий по образованию и организации деятельности комиссий по делам несовершеннолетних</t>
  </si>
  <si>
    <t>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</si>
  <si>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Осуществление первичного воинского учета на территориях, где отсутствуют военные комиссариаты</t>
  </si>
  <si>
    <t>Выплаты ежемесячных пособий на первого ребенка рожденного с 1 января 2018 г. в соответствии с Федеральным законом от 28.12.2017 №418-ФЗ "О ежемесячных выплатах семьям, имеющим детей"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</si>
  <si>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</t>
  </si>
  <si>
    <t>Субвенции на компенсацию расходов на оплату жилых помещений, отопления и освящения педагогическим работникам, проживающими и работающим в сельской местности</t>
  </si>
  <si>
    <t>Субвенции на составление (изменение) списков кандидатов в присяжные заседатели федеральных судов общей юрисдикции в Республике Тыва на 2018 год</t>
  </si>
  <si>
    <t>Субвенции на обеспечение предоставления гражданам субсидий на оплату жилого помещения и коммунальных услуг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</si>
  <si>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</si>
  <si>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>2 02 01000 00 0000 150</t>
  </si>
  <si>
    <t>2 02 01001 05 0000 150</t>
  </si>
  <si>
    <t>2 02 20000 00 0000 150</t>
  </si>
  <si>
    <t>2 02 29999 05 0000 150</t>
  </si>
  <si>
    <t>2 02 30024 05 0000 150</t>
  </si>
  <si>
    <t>2 02 30022 05 0000 150</t>
  </si>
  <si>
    <t>2 02 35120 05 0000 150</t>
  </si>
  <si>
    <t>2 02 35250 05 0000 150</t>
  </si>
  <si>
    <t>2 02 35118 00 0000 150</t>
  </si>
  <si>
    <t>2 02 25497 05 0000 150</t>
  </si>
  <si>
    <t xml:space="preserve">за счет федерального бюджета </t>
  </si>
  <si>
    <t>за счет республиканского бюджета</t>
  </si>
  <si>
    <t>Субсидии бюджетам муниципальных районов на реализацию мероприятий по обеспечению жильем молодых семей</t>
  </si>
  <si>
    <t>Субвенции на реализацию Закона Республики Тыва «О погребении и похоронном деле в Республике Тыва» на 2019 год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</si>
  <si>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</si>
  <si>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1 16 10 123 01 0000 140</t>
  </si>
  <si>
    <t>2 02 35118 05 0000 150</t>
  </si>
  <si>
    <t>Субвенции на организацию отдыха и оздоровления детей</t>
  </si>
  <si>
    <t>Субвенции на обеспечение выполнения передаваемых государственных полномочий по организации мероприятий при осуществлении деятельности по обращению с животными без владельцев</t>
  </si>
  <si>
    <t>2 02 35469 05 0000 150</t>
  </si>
  <si>
    <t>Субвенции бюджетам на проведение Всероссийской переписи населения 2020 года</t>
  </si>
  <si>
    <t>2 02 35084 05 0000 150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</si>
  <si>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</si>
  <si>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1 08 03000 01 0000 110</t>
  </si>
  <si>
    <t>1 05 01000 01 0000 110</t>
  </si>
  <si>
    <t>Налог, взимаемый в связи с применением упрощенной системы налогооблажения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</si>
  <si>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</si>
  <si>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2 02 25304 00 0000 150</t>
  </si>
  <si>
    <t>2 02 45303 05 0000 150</t>
  </si>
  <si>
    <t>Субвенции от других бюджетов бюджетной системы</t>
  </si>
  <si>
    <t>2 02 03000 05 0000 150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</si>
  <si>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</si>
  <si>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</si>
  <si>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>2 02 27576 05 0000 150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</si>
  <si>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</si>
  <si>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2 02 35302 05 0000 150</t>
  </si>
  <si>
    <t>Субвенции на ежемесячную денежную выплату, на детей в возрасте от 3-х до 7 лет включительно.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</si>
  <si>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</si>
  <si>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2 19 60010 05 0000 150</t>
  </si>
  <si>
    <t>Прочие субсидии в том числе:</t>
  </si>
  <si>
    <t>Субсидии на осуществление расходов на реализацию мероприятий лучших народных инициатив</t>
  </si>
  <si>
    <t>Субсидии на обеспечение специализированнной коммунальной техникой жилищно-коммунального комплекса Республики Тыва</t>
  </si>
  <si>
    <t>Реализация губернаторского пректа "Новая жизнь" (Чаа-Сорук) в части строитенльства живодноводческой стоянки</t>
  </si>
  <si>
    <t>Субсидии на корректировку генеральных планов муниципальных образований</t>
  </si>
  <si>
    <t>Иные межбюджетные трансферты  на ежемесячное денежное вознаграждение за классное руководство педагогическим работникам государственных т муниципальных общеобразовательных организаций на 2020г.</t>
  </si>
  <si>
    <t>2 02 49999 05 0000 150</t>
  </si>
  <si>
    <t>Прочие межбюджетные трансферты на 2021 год из републиканского бюджета Республики Тыва бюджетам муниципальных образований РТ на поощрение муниципальтных муниципальных команд за содействие достиженю показателей деятельности органов исполнительной власти РТ</t>
  </si>
  <si>
    <t>Иные межбюджетные трансферты на организацию бесплатного горячего питания обучающихся, получающих начальное общее образование в государственных и муниципальных образовательных учреждениях Республики Тыва</t>
  </si>
  <si>
    <t>2 02 40000 00 0000150</t>
  </si>
  <si>
    <t>Иные межбюджетные трансферты</t>
  </si>
  <si>
    <t>2 02 20041 05 0000 150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</si>
  <si>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</si>
  <si>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2 02 35573 05 0000 150</t>
  </si>
  <si>
    <t>1 18 0250 00 50000 150</t>
  </si>
  <si>
    <t>Поступления в бюджеты муниципальных районов (перечисления из бюджетов муниципальных районов) по урегулированию расчетов между бюджетами бюджетной системы Российской Федерации по распределенным доходам</t>
  </si>
  <si>
    <t>2 18 6001 0050000 100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</si>
  <si>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</si>
  <si>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Исполнение доходов  в кожуунного бюджета Тере-Хольского кожууна за II квартал  2022 года</t>
  </si>
  <si>
    <t>Утверждено план  на 2022 г</t>
  </si>
  <si>
    <t>Исполнено за II кв 2022г</t>
  </si>
  <si>
    <t>% исполнения плана за II кв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</si>
</sst>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-* #,##0.00\ _₽_-;\-* #,##0.00\ _₽_-;_-* &quot;-&quot;??\ _₽_-;_-@_-"/>
    <numFmt numFmtId="165" formatCode="0.0"/>
    <numFmt numFmtId="166" formatCode="#,##0.0"/>
    <numFmt numFmtId="167" formatCode="_(* #,##0.00_);_(* \(#,##0.00\);_(* &quot;-&quot;??_);_(@_)"/>
    <numFmt numFmtId="168" formatCode="&quot;&quot;###,##0.00"/>
    <numFmt numFmtId="169" formatCode="&quot;Да&quot;;&quot;Да&quot;;&quot;Нет&quot;"/>
  </numFmts>
  <fonts count="5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8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b/>
      <sz val="10"/>
      <name val="Segoe UI"/>
      <family val="2"/>
      <charset val="204"/>
    </font>
    <font>
      <sz val="10"/>
      <name val="Segoe UI"/>
      <family val="2"/>
      <charset val="204"/>
    </font>
    <font>
      <sz val="10"/>
      <color indexed="8"/>
      <name val="Segoe UI"/>
      <family val="2"/>
      <charset val="204"/>
    </font>
    <font>
      <b/>
      <sz val="10"/>
      <color indexed="8"/>
      <name val="Segoe UI"/>
      <family val="2"/>
      <charset val="204"/>
    </font>
    <font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Times New Roman"/>
      <family val="1"/>
      <charset val="204"/>
    </font>
    <font>
      <i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</borders>
  <cellStyleXfs count="70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167" fontId="3" fillId="0" borderId="0" applyFont="0" applyFill="0" applyBorder="0" applyAlignment="0" applyProtection="0"/>
    <xf numFmtId="0" fontId="31" fillId="0" borderId="0"/>
    <xf numFmtId="0" fontId="3" fillId="0" borderId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4" fillId="6" borderId="2" applyNumberFormat="0" applyAlignment="0" applyProtection="0"/>
    <xf numFmtId="0" fontId="34" fillId="6" borderId="2" applyNumberFormat="0" applyAlignment="0" applyProtection="0"/>
    <xf numFmtId="0" fontId="35" fillId="13" borderId="3" applyNumberFormat="0" applyAlignment="0" applyProtection="0"/>
    <xf numFmtId="0" fontId="35" fillId="13" borderId="3" applyNumberFormat="0" applyAlignment="0" applyProtection="0"/>
    <xf numFmtId="0" fontId="36" fillId="13" borderId="2" applyNumberFormat="0" applyAlignment="0" applyProtection="0"/>
    <xf numFmtId="0" fontId="36" fillId="13" borderId="2" applyNumberFormat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1" fillId="14" borderId="8" applyNumberFormat="0" applyAlignment="0" applyProtection="0"/>
    <xf numFmtId="0" fontId="41" fillId="14" borderId="8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3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" fillId="16" borderId="9" applyNumberFormat="0" applyFont="0" applyAlignment="0" applyProtection="0"/>
    <xf numFmtId="0" fontId="3" fillId="16" borderId="9" applyNumberFormat="0" applyFont="0" applyAlignment="0" applyProtection="0"/>
    <xf numFmtId="0" fontId="3" fillId="16" borderId="9" applyNumberFormat="0" applyFont="0" applyAlignment="0" applyProtection="0"/>
    <xf numFmtId="0" fontId="46" fillId="0" borderId="10" applyNumberFormat="0" applyFill="0" applyAlignment="0" applyProtection="0"/>
    <xf numFmtId="0" fontId="46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</cellStyleXfs>
  <cellXfs count="126">
    <xf numFmtId="0" fontId="0" fillId="0" borderId="0" xfId="0"/>
    <xf numFmtId="0" fontId="3" fillId="0" borderId="0" xfId="1" applyFont="1" applyFill="1" applyBorder="1"/>
    <xf numFmtId="0" fontId="4" fillId="0" borderId="0" xfId="1" applyFont="1" applyFill="1"/>
    <xf numFmtId="165" fontId="4" fillId="0" borderId="0" xfId="1" applyNumberFormat="1" applyFont="1" applyFill="1"/>
    <xf numFmtId="0" fontId="4" fillId="0" borderId="0" xfId="1" applyFont="1" applyFill="1" applyBorder="1"/>
    <xf numFmtId="165" fontId="4" fillId="0" borderId="0" xfId="1" applyNumberFormat="1" applyFont="1" applyFill="1" applyAlignment="1">
      <alignment horizontal="center"/>
    </xf>
    <xf numFmtId="0" fontId="2" fillId="0" borderId="0" xfId="1" applyFont="1" applyFill="1"/>
    <xf numFmtId="166" fontId="4" fillId="0" borderId="0" xfId="1" applyNumberFormat="1" applyFont="1" applyFill="1" applyAlignment="1">
      <alignment horizontal="center"/>
    </xf>
    <xf numFmtId="165" fontId="5" fillId="0" borderId="0" xfId="2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0" xfId="3" applyFont="1" applyFill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/>
    <xf numFmtId="0" fontId="5" fillId="0" borderId="0" xfId="3" applyFont="1" applyFill="1" applyAlignment="1">
      <alignment horizontal="center" vertical="center"/>
    </xf>
    <xf numFmtId="1" fontId="5" fillId="0" borderId="0" xfId="2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/>
    <xf numFmtId="0" fontId="13" fillId="0" borderId="0" xfId="0" applyFont="1"/>
    <xf numFmtId="0" fontId="1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4" fillId="0" borderId="0" xfId="2" applyFont="1" applyFill="1" applyBorder="1" applyAlignment="1">
      <alignment horizontal="left" vertical="center" wrapText="1"/>
    </xf>
    <xf numFmtId="3" fontId="15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7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5" fillId="0" borderId="0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166" fontId="5" fillId="0" borderId="0" xfId="1" applyNumberFormat="1" applyFont="1" applyFill="1" applyBorder="1" applyAlignment="1">
      <alignment horizontal="center" vertical="center"/>
    </xf>
    <xf numFmtId="49" fontId="18" fillId="0" borderId="0" xfId="4" applyNumberFormat="1" applyFont="1" applyBorder="1" applyAlignment="1">
      <alignment horizontal="center" vertical="top" wrapText="1"/>
    </xf>
    <xf numFmtId="0" fontId="8" fillId="0" borderId="0" xfId="4" applyFont="1" applyBorder="1" applyAlignment="1">
      <alignment vertical="top" wrapText="1"/>
    </xf>
    <xf numFmtId="166" fontId="8" fillId="0" borderId="0" xfId="5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justify" vertical="center" wrapText="1"/>
    </xf>
    <xf numFmtId="166" fontId="4" fillId="0" borderId="0" xfId="1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top" wrapText="1"/>
    </xf>
    <xf numFmtId="166" fontId="10" fillId="0" borderId="0" xfId="1" applyNumberFormat="1" applyFont="1" applyFill="1" applyBorder="1"/>
    <xf numFmtId="0" fontId="10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166" fontId="19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166" fontId="5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center"/>
    </xf>
    <xf numFmtId="166" fontId="10" fillId="3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5" fillId="0" borderId="0" xfId="2" applyFont="1" applyFill="1" applyBorder="1" applyAlignment="1">
      <alignment horizontal="center" vertical="top" wrapText="1"/>
    </xf>
    <xf numFmtId="0" fontId="21" fillId="0" borderId="0" xfId="0" applyFont="1" applyAlignment="1">
      <alignment horizontal="left" vertical="center" wrapText="1"/>
    </xf>
    <xf numFmtId="0" fontId="4" fillId="3" borderId="0" xfId="2" applyFont="1" applyFill="1" applyBorder="1" applyAlignment="1">
      <alignment vertical="top" wrapText="1"/>
    </xf>
    <xf numFmtId="0" fontId="22" fillId="0" borderId="0" xfId="2" applyFont="1" applyFill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1" fillId="3" borderId="0" xfId="0" applyFont="1" applyFill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4" fillId="3" borderId="0" xfId="0" applyNumberFormat="1" applyFont="1" applyFill="1" applyBorder="1" applyAlignment="1">
      <alignment horizontal="left" vertical="center" wrapText="1"/>
    </xf>
    <xf numFmtId="3" fontId="16" fillId="0" borderId="0" xfId="2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15" fillId="0" borderId="0" xfId="4" applyNumberFormat="1" applyFont="1" applyBorder="1" applyAlignment="1">
      <alignment horizontal="center" vertical="top" wrapText="1"/>
    </xf>
    <xf numFmtId="0" fontId="5" fillId="0" borderId="0" xfId="4" applyFont="1" applyBorder="1" applyAlignment="1">
      <alignment vertical="top" wrapText="1"/>
    </xf>
    <xf numFmtId="0" fontId="10" fillId="0" borderId="0" xfId="1" applyFont="1" applyFill="1" applyBorder="1"/>
    <xf numFmtId="0" fontId="0" fillId="0" borderId="0" xfId="0" applyAlignment="1">
      <alignment horizontal="center" vertical="center"/>
    </xf>
    <xf numFmtId="0" fontId="4" fillId="3" borderId="0" xfId="2" applyFont="1" applyFill="1" applyBorder="1" applyAlignment="1" applyProtection="1">
      <alignment horizontal="center" vertical="top" wrapText="1"/>
      <protection locked="0"/>
    </xf>
    <xf numFmtId="0" fontId="28" fillId="3" borderId="0" xfId="1" applyFont="1" applyFill="1" applyBorder="1" applyAlignment="1" applyProtection="1">
      <alignment vertical="top" wrapText="1"/>
      <protection locked="0"/>
    </xf>
    <xf numFmtId="0" fontId="27" fillId="3" borderId="0" xfId="0" applyFont="1" applyFill="1" applyBorder="1" applyAlignment="1">
      <alignment vertical="top" wrapText="1"/>
    </xf>
    <xf numFmtId="2" fontId="8" fillId="3" borderId="0" xfId="4" applyNumberFormat="1" applyFont="1" applyFill="1" applyBorder="1" applyAlignment="1">
      <alignment horizontal="center" vertical="top" wrapText="1"/>
    </xf>
    <xf numFmtId="168" fontId="30" fillId="0" borderId="0" xfId="0" applyNumberFormat="1" applyFont="1" applyBorder="1" applyAlignment="1">
      <alignment horizontal="center" wrapText="1"/>
    </xf>
    <xf numFmtId="168" fontId="7" fillId="0" borderId="0" xfId="0" applyNumberFormat="1" applyFont="1" applyBorder="1" applyAlignment="1">
      <alignment horizontal="left" wrapText="1"/>
    </xf>
    <xf numFmtId="0" fontId="7" fillId="3" borderId="0" xfId="7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0" fontId="7" fillId="3" borderId="0" xfId="4" applyFont="1" applyFill="1" applyBorder="1" applyAlignment="1">
      <alignment vertical="top" wrapText="1"/>
    </xf>
    <xf numFmtId="2" fontId="5" fillId="0" borderId="0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 wrapText="1"/>
    </xf>
    <xf numFmtId="2" fontId="4" fillId="3" borderId="0" xfId="1" applyNumberFormat="1" applyFont="1" applyFill="1" applyBorder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 wrapText="1"/>
    </xf>
    <xf numFmtId="2" fontId="8" fillId="3" borderId="0" xfId="5" applyNumberFormat="1" applyFont="1" applyFill="1" applyBorder="1" applyAlignment="1">
      <alignment horizontal="center" vertical="center"/>
    </xf>
    <xf numFmtId="2" fontId="4" fillId="3" borderId="0" xfId="5" applyNumberFormat="1" applyFont="1" applyFill="1" applyBorder="1" applyAlignment="1">
      <alignment horizontal="center" vertical="center"/>
    </xf>
    <xf numFmtId="2" fontId="4" fillId="0" borderId="0" xfId="5" applyNumberFormat="1" applyFont="1" applyFill="1" applyBorder="1" applyAlignment="1">
      <alignment horizontal="center" vertical="center"/>
    </xf>
    <xf numFmtId="2" fontId="28" fillId="0" borderId="0" xfId="1" applyNumberFormat="1" applyFont="1" applyFill="1" applyBorder="1" applyAlignment="1">
      <alignment horizontal="center" vertical="center"/>
    </xf>
    <xf numFmtId="2" fontId="29" fillId="0" borderId="0" xfId="6" applyNumberFormat="1" applyFont="1" applyFill="1" applyBorder="1" applyAlignment="1">
      <alignment horizontal="center" vertical="center" wrapText="1"/>
    </xf>
    <xf numFmtId="2" fontId="7" fillId="3" borderId="0" xfId="5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4" fillId="3" borderId="0" xfId="1" applyNumberFormat="1" applyFont="1" applyFill="1" applyBorder="1" applyAlignment="1">
      <alignment horizontal="center" vertical="center"/>
    </xf>
    <xf numFmtId="2" fontId="49" fillId="3" borderId="0" xfId="5" applyNumberFormat="1" applyFont="1" applyFill="1" applyBorder="1" applyAlignment="1">
      <alignment horizontal="center" vertical="center"/>
    </xf>
    <xf numFmtId="0" fontId="4" fillId="3" borderId="0" xfId="8" applyNumberFormat="1" applyFont="1" applyFill="1" applyBorder="1" applyAlignment="1">
      <alignment horizontal="justify" vertical="center" wrapText="1"/>
    </xf>
    <xf numFmtId="0" fontId="7" fillId="3" borderId="0" xfId="45" applyFont="1" applyFill="1" applyBorder="1" applyAlignment="1">
      <alignment vertical="top" wrapText="1"/>
    </xf>
    <xf numFmtId="2" fontId="5" fillId="3" borderId="0" xfId="5" applyNumberFormat="1" applyFont="1" applyFill="1" applyBorder="1" applyAlignment="1">
      <alignment horizontal="center" vertical="center"/>
    </xf>
    <xf numFmtId="0" fontId="5" fillId="3" borderId="0" xfId="43" applyFont="1" applyFill="1" applyBorder="1" applyAlignment="1">
      <alignment vertical="top" wrapText="1"/>
    </xf>
    <xf numFmtId="0" fontId="5" fillId="3" borderId="0" xfId="2" applyFont="1" applyFill="1" applyBorder="1" applyAlignment="1">
      <alignment wrapText="1"/>
    </xf>
    <xf numFmtId="49" fontId="7" fillId="3" borderId="0" xfId="45" applyNumberFormat="1" applyFont="1" applyFill="1" applyBorder="1" applyAlignment="1">
      <alignment horizontal="center" wrapText="1"/>
    </xf>
    <xf numFmtId="0" fontId="9" fillId="3" borderId="0" xfId="43" applyFont="1" applyFill="1" applyBorder="1" applyAlignment="1">
      <alignment wrapText="1"/>
    </xf>
    <xf numFmtId="0" fontId="27" fillId="0" borderId="0" xfId="0" applyFont="1" applyFill="1" applyBorder="1" applyAlignment="1">
      <alignment vertical="center" wrapText="1"/>
    </xf>
    <xf numFmtId="0" fontId="28" fillId="3" borderId="0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0" fillId="0" borderId="0" xfId="0" applyFont="1" applyFill="1" applyBorder="1" applyAlignment="1">
      <alignment vertical="center" wrapText="1"/>
    </xf>
    <xf numFmtId="2" fontId="51" fillId="0" borderId="0" xfId="1" applyNumberFormat="1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left" vertical="center" wrapText="1"/>
    </xf>
    <xf numFmtId="0" fontId="52" fillId="3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2" fontId="49" fillId="3" borderId="0" xfId="1" applyNumberFormat="1" applyFont="1" applyFill="1" applyBorder="1" applyAlignment="1">
      <alignment horizontal="center" vertical="center"/>
    </xf>
    <xf numFmtId="2" fontId="53" fillId="0" borderId="0" xfId="1" applyNumberFormat="1" applyFont="1" applyFill="1" applyBorder="1" applyAlignment="1">
      <alignment horizontal="center" vertical="center"/>
    </xf>
    <xf numFmtId="2" fontId="49" fillId="3" borderId="0" xfId="43" applyNumberFormat="1" applyFont="1" applyFill="1" applyBorder="1" applyAlignment="1">
      <alignment horizontal="center" vertical="center"/>
    </xf>
    <xf numFmtId="49" fontId="7" fillId="3" borderId="0" xfId="45" applyNumberFormat="1" applyFont="1" applyFill="1" applyBorder="1" applyAlignment="1">
      <alignment horizontal="center" vertical="center" wrapText="1"/>
    </xf>
    <xf numFmtId="2" fontId="49" fillId="0" borderId="0" xfId="1" applyNumberFormat="1" applyFont="1" applyFill="1" applyBorder="1" applyAlignment="1">
      <alignment horizontal="center" vertical="center"/>
    </xf>
    <xf numFmtId="166" fontId="25" fillId="0" borderId="0" xfId="1" applyNumberFormat="1" applyFont="1" applyFill="1" applyBorder="1" applyAlignment="1">
      <alignment horizontal="right"/>
    </xf>
    <xf numFmtId="0" fontId="4" fillId="0" borderId="0" xfId="1" applyFont="1" applyFill="1" applyAlignment="1">
      <alignment horizontal="right"/>
    </xf>
    <xf numFmtId="0" fontId="26" fillId="0" borderId="0" xfId="1" applyFont="1" applyFill="1" applyAlignment="1">
      <alignment horizontal="center" vertical="center"/>
    </xf>
  </cellXfs>
  <cellStyles count="70">
    <cellStyle name="Акцент1 2" xfId="10"/>
    <cellStyle name="Акцент1 3" xfId="9"/>
    <cellStyle name="Акцент2 2" xfId="12"/>
    <cellStyle name="Акцент2 3" xfId="11"/>
    <cellStyle name="Акцент3 2" xfId="14"/>
    <cellStyle name="Акцент3 3" xfId="13"/>
    <cellStyle name="Акцент4 2" xfId="16"/>
    <cellStyle name="Акцент4 3" xfId="15"/>
    <cellStyle name="Акцент5 2" xfId="18"/>
    <cellStyle name="Акцент5 3" xfId="17"/>
    <cellStyle name="Акцент6 2" xfId="20"/>
    <cellStyle name="Акцент6 3" xfId="19"/>
    <cellStyle name="Ввод  2" xfId="22"/>
    <cellStyle name="Ввод  3" xfId="21"/>
    <cellStyle name="Вывод 2" xfId="24"/>
    <cellStyle name="Вывод 3" xfId="23"/>
    <cellStyle name="Вычисление 2" xfId="26"/>
    <cellStyle name="Вычисление 3" xfId="25"/>
    <cellStyle name="Заголовок 1 2" xfId="28"/>
    <cellStyle name="Заголовок 1 3" xfId="27"/>
    <cellStyle name="Заголовок 2 2" xfId="30"/>
    <cellStyle name="Заголовок 2 3" xfId="29"/>
    <cellStyle name="Заголовок 3 2" xfId="32"/>
    <cellStyle name="Заголовок 3 3" xfId="31"/>
    <cellStyle name="Заголовок 4 2" xfId="34"/>
    <cellStyle name="Заголовок 4 3" xfId="33"/>
    <cellStyle name="Итог 2" xfId="36"/>
    <cellStyle name="Итог 3" xfId="35"/>
    <cellStyle name="Контрольная ячейка 2" xfId="38"/>
    <cellStyle name="Контрольная ячейка 3" xfId="37"/>
    <cellStyle name="Название 2" xfId="40"/>
    <cellStyle name="Название 3" xfId="39"/>
    <cellStyle name="Нейтральный 2" xfId="42"/>
    <cellStyle name="Нейтральный 3" xfId="41"/>
    <cellStyle name="Обычный" xfId="0" builtinId="0"/>
    <cellStyle name="Обычный 2" xfId="1"/>
    <cellStyle name="Обычный 2 2" xfId="43"/>
    <cellStyle name="Обычный 3" xfId="4"/>
    <cellStyle name="Обычный 3 2" xfId="45"/>
    <cellStyle name="Обычный 3 3" xfId="44"/>
    <cellStyle name="Обычный 3_Книга1" xfId="5"/>
    <cellStyle name="Обычный 4" xfId="46"/>
    <cellStyle name="Обычный 5" xfId="47"/>
    <cellStyle name="Обычный 5 2" xfId="48"/>
    <cellStyle name="Обычный 6" xfId="49"/>
    <cellStyle name="Обычный 7" xfId="50"/>
    <cellStyle name="Обычный 8" xfId="8"/>
    <cellStyle name="Обычный_исполнение по поселениям" xfId="3"/>
    <cellStyle name="Обычный_Лист1" xfId="7"/>
    <cellStyle name="Обычный_республиканский  2005 г" xfId="2"/>
    <cellStyle name="Плохой 2" xfId="52"/>
    <cellStyle name="Плохой 3" xfId="51"/>
    <cellStyle name="Пояснение 2" xfId="54"/>
    <cellStyle name="Пояснение 3" xfId="53"/>
    <cellStyle name="Примечание 2" xfId="56"/>
    <cellStyle name="Примечание 3" xfId="57"/>
    <cellStyle name="Примечание 4" xfId="55"/>
    <cellStyle name="Связанная ячейка 2" xfId="59"/>
    <cellStyle name="Связанная ячейка 3" xfId="58"/>
    <cellStyle name="Текст предупреждения 2" xfId="61"/>
    <cellStyle name="Текст предупреждения 3" xfId="60"/>
    <cellStyle name="Финансовый 2" xfId="62"/>
    <cellStyle name="Финансовый 3" xfId="63"/>
    <cellStyle name="Финансовый 4" xfId="64"/>
    <cellStyle name="Финансовый 4 2" xfId="65"/>
    <cellStyle name="Финансовый 5" xfId="6"/>
    <cellStyle name="Финансовый 5 2" xfId="67"/>
    <cellStyle name="Финансовый 5 3" xfId="66"/>
    <cellStyle name="Хороший 2" xfId="69"/>
    <cellStyle name="Хороший 3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4"/>
  <sheetViews>
    <sheetView tabSelected="1" view="pageBreakPreview" zoomScale="90" zoomScaleNormal="100" zoomScaleSheetLayoutView="90" workbookViewId="0">
      <selection activeCell="E22" sqref="E22:E92"/>
    </sheetView>
  </sheetViews>
  <sheetFormatPr defaultColWidth="9.140625" defaultRowHeight="12.75" x14ac:dyDescent="0.2"/>
  <cols>
    <col min="1" max="1" width="22.85546875" style="57" customWidth="1"/>
    <col min="2" max="2" width="55.140625" style="6" customWidth="1"/>
    <col min="3" max="3" width="12.28515625" style="22" customWidth="1"/>
    <col min="4" max="4" width="12.140625" style="1" customWidth="1"/>
    <col min="5" max="5" width="11.140625" style="1" customWidth="1"/>
    <col min="6" max="6" width="9.140625" style="4"/>
    <col min="7" max="7" width="9.140625" style="2"/>
    <col min="8" max="9" width="9.140625" style="5"/>
    <col min="10" max="10" width="9.140625" style="2"/>
    <col min="11" max="11" width="9.140625" style="3"/>
    <col min="12" max="13" width="9.140625" style="4"/>
    <col min="14" max="26" width="9.140625" style="2"/>
    <col min="27" max="28" width="9.140625" style="1"/>
    <col min="29" max="16384" width="9.140625" style="2"/>
  </cols>
  <sheetData>
    <row r="1" spans="1:39" x14ac:dyDescent="0.2">
      <c r="B1" s="124" t="s">
        <v>0</v>
      </c>
      <c r="C1" s="124"/>
      <c r="D1" s="124"/>
      <c r="E1" s="124"/>
      <c r="F1" s="2"/>
      <c r="H1" s="2"/>
      <c r="I1" s="3"/>
      <c r="J1" s="4"/>
      <c r="K1" s="4"/>
      <c r="L1" s="2"/>
      <c r="M1" s="2"/>
      <c r="Y1" s="1"/>
      <c r="Z1" s="1"/>
      <c r="AA1" s="2"/>
      <c r="AB1" s="2"/>
    </row>
    <row r="2" spans="1:39" x14ac:dyDescent="0.2">
      <c r="B2" s="124" t="s">
        <v>1</v>
      </c>
      <c r="C2" s="124"/>
      <c r="D2" s="124"/>
      <c r="E2" s="124"/>
      <c r="F2" s="2"/>
      <c r="H2" s="2"/>
      <c r="I2" s="3"/>
      <c r="J2" s="4"/>
      <c r="K2" s="4"/>
      <c r="L2" s="2"/>
      <c r="M2" s="2"/>
      <c r="Y2" s="1"/>
      <c r="Z2" s="1"/>
      <c r="AA2" s="2"/>
      <c r="AB2" s="2"/>
    </row>
    <row r="3" spans="1:39" x14ac:dyDescent="0.2">
      <c r="B3" s="124" t="s">
        <v>2</v>
      </c>
      <c r="C3" s="124"/>
      <c r="D3" s="124"/>
      <c r="E3" s="124"/>
      <c r="F3" s="2"/>
      <c r="H3" s="2"/>
      <c r="I3" s="3"/>
      <c r="J3" s="4"/>
      <c r="K3" s="4"/>
      <c r="L3" s="2"/>
      <c r="M3" s="2"/>
      <c r="Y3" s="1"/>
      <c r="Z3" s="1"/>
      <c r="AA3" s="2"/>
      <c r="AB3" s="2"/>
    </row>
    <row r="4" spans="1:39" x14ac:dyDescent="0.2">
      <c r="B4" s="124" t="s">
        <v>3</v>
      </c>
      <c r="C4" s="124"/>
      <c r="D4" s="124"/>
      <c r="E4" s="124"/>
      <c r="F4" s="2"/>
      <c r="H4" s="2"/>
      <c r="I4" s="3"/>
      <c r="J4" s="4"/>
      <c r="K4" s="4"/>
      <c r="L4" s="2"/>
      <c r="M4" s="2"/>
      <c r="Y4" s="1"/>
      <c r="Z4" s="1"/>
      <c r="AA4" s="2"/>
      <c r="AB4" s="2"/>
    </row>
    <row r="5" spans="1:39" x14ac:dyDescent="0.2">
      <c r="C5" s="7"/>
      <c r="F5" s="2"/>
      <c r="H5" s="2"/>
      <c r="I5" s="3"/>
      <c r="J5" s="4"/>
      <c r="K5" s="4"/>
      <c r="L5" s="2"/>
      <c r="M5" s="2"/>
      <c r="Y5" s="1"/>
      <c r="Z5" s="1"/>
      <c r="AA5" s="2"/>
      <c r="AB5" s="2"/>
    </row>
    <row r="6" spans="1:39" ht="18.75" x14ac:dyDescent="0.2">
      <c r="A6" s="125" t="s">
        <v>157</v>
      </c>
      <c r="B6" s="125"/>
      <c r="C6" s="125"/>
      <c r="D6" s="125"/>
      <c r="E6" s="125"/>
      <c r="F6" s="2"/>
      <c r="H6" s="2"/>
      <c r="I6" s="3"/>
      <c r="J6" s="4"/>
      <c r="K6" s="4"/>
      <c r="L6" s="2"/>
      <c r="M6" s="2"/>
      <c r="Y6" s="1"/>
      <c r="Z6" s="1"/>
      <c r="AA6" s="2"/>
      <c r="AB6" s="2"/>
    </row>
    <row r="7" spans="1:39" x14ac:dyDescent="0.2">
      <c r="C7" s="123" t="s">
        <v>78</v>
      </c>
      <c r="D7" s="123"/>
      <c r="E7" s="123"/>
      <c r="F7" s="2"/>
      <c r="H7" s="2"/>
      <c r="I7" s="3"/>
      <c r="J7" s="4"/>
      <c r="K7" s="4"/>
      <c r="L7" s="2"/>
      <c r="M7" s="2"/>
      <c r="Y7" s="1"/>
      <c r="Z7" s="1"/>
      <c r="AA7" s="2"/>
      <c r="AB7" s="2"/>
    </row>
    <row r="8" spans="1:39" s="14" customFormat="1" ht="84" customHeight="1" x14ac:dyDescent="0.25">
      <c r="A8" s="55" t="s">
        <v>63</v>
      </c>
      <c r="B8" s="55" t="s">
        <v>64</v>
      </c>
      <c r="C8" s="56" t="s">
        <v>158</v>
      </c>
      <c r="D8" s="56" t="s">
        <v>159</v>
      </c>
      <c r="E8" s="56" t="s">
        <v>160</v>
      </c>
      <c r="F8" s="9"/>
      <c r="G8" s="9"/>
      <c r="H8" s="9"/>
      <c r="I8" s="11"/>
      <c r="J8" s="12"/>
      <c r="K8" s="8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  <c r="Z8" s="8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39" s="19" customFormat="1" ht="14.25" x14ac:dyDescent="0.2">
      <c r="A9" s="24" t="s">
        <v>4</v>
      </c>
      <c r="B9" s="25" t="s">
        <v>5</v>
      </c>
      <c r="C9" s="89">
        <f>C10+C12+C14+C19+C25+C26+C29+C31+C35+C3+C33+C41</f>
        <v>36518.673000000003</v>
      </c>
      <c r="D9" s="89">
        <f>D10+D12+D14+D19+D24+D26+D29+D31+D35+D3+D33+D41</f>
        <v>20072.206999999999</v>
      </c>
      <c r="E9" s="89">
        <f>D9/C9*100</f>
        <v>54.964228848074512</v>
      </c>
      <c r="F9" s="15"/>
      <c r="G9" s="15"/>
      <c r="H9" s="15"/>
      <c r="I9" s="16"/>
      <c r="J9" s="12"/>
      <c r="K9" s="8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0"/>
      <c r="Z9" s="8"/>
      <c r="AA9" s="17"/>
      <c r="AB9" s="17"/>
      <c r="AC9" s="17"/>
      <c r="AD9" s="17"/>
      <c r="AE9" s="17"/>
      <c r="AF9" s="17"/>
      <c r="AG9" s="17"/>
      <c r="AH9" s="18"/>
      <c r="AI9" s="18"/>
      <c r="AJ9" s="18"/>
      <c r="AK9" s="18"/>
      <c r="AL9" s="18"/>
      <c r="AM9" s="18"/>
    </row>
    <row r="10" spans="1:39" s="19" customFormat="1" ht="14.25" x14ac:dyDescent="0.2">
      <c r="A10" s="24" t="s">
        <v>6</v>
      </c>
      <c r="B10" s="25" t="s">
        <v>7</v>
      </c>
      <c r="C10" s="89">
        <f>C11</f>
        <v>21802</v>
      </c>
      <c r="D10" s="89">
        <f>D11</f>
        <v>8565.5</v>
      </c>
      <c r="E10" s="89">
        <f t="shared" ref="E10:E73" si="0">D10/C10*100</f>
        <v>39.287680029355101</v>
      </c>
      <c r="F10" s="15"/>
      <c r="G10" s="15"/>
      <c r="H10" s="15"/>
      <c r="I10" s="16"/>
      <c r="J10" s="12"/>
      <c r="K10" s="8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0"/>
      <c r="Z10" s="8"/>
      <c r="AA10" s="17"/>
      <c r="AB10" s="17"/>
      <c r="AC10" s="17"/>
      <c r="AD10" s="17"/>
      <c r="AE10" s="17"/>
      <c r="AF10" s="17"/>
      <c r="AG10" s="17"/>
      <c r="AH10" s="18"/>
      <c r="AI10" s="18"/>
      <c r="AJ10" s="18"/>
      <c r="AK10" s="18"/>
      <c r="AL10" s="18"/>
      <c r="AM10" s="18"/>
    </row>
    <row r="11" spans="1:39" s="19" customFormat="1" ht="18.75" customHeight="1" x14ac:dyDescent="0.2">
      <c r="A11" s="26" t="s">
        <v>8</v>
      </c>
      <c r="B11" s="27" t="s">
        <v>9</v>
      </c>
      <c r="C11" s="90">
        <v>21802</v>
      </c>
      <c r="D11" s="90">
        <v>8565.5</v>
      </c>
      <c r="E11" s="89">
        <f t="shared" si="0"/>
        <v>39.287680029355101</v>
      </c>
      <c r="F11" s="15"/>
      <c r="G11" s="40"/>
      <c r="H11" s="15"/>
      <c r="I11" s="16"/>
      <c r="J11" s="12"/>
      <c r="K11" s="8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0"/>
      <c r="Z11" s="8"/>
      <c r="AA11" s="17"/>
      <c r="AB11" s="17"/>
      <c r="AC11" s="17"/>
      <c r="AD11" s="17"/>
      <c r="AE11" s="17"/>
      <c r="AF11" s="17"/>
      <c r="AG11" s="17"/>
      <c r="AH11" s="18"/>
      <c r="AI11" s="18"/>
      <c r="AJ11" s="18"/>
      <c r="AK11" s="18"/>
      <c r="AL11" s="18"/>
      <c r="AM11" s="18"/>
    </row>
    <row r="12" spans="1:39" s="19" customFormat="1" ht="38.25" x14ac:dyDescent="0.2">
      <c r="A12" s="24" t="s">
        <v>10</v>
      </c>
      <c r="B12" s="28" t="s">
        <v>11</v>
      </c>
      <c r="C12" s="89">
        <f>C13</f>
        <v>8241</v>
      </c>
      <c r="D12" s="89">
        <f>D13</f>
        <v>4469.8999999999996</v>
      </c>
      <c r="E12" s="89">
        <f t="shared" si="0"/>
        <v>54.239776726125463</v>
      </c>
      <c r="F12" s="15"/>
      <c r="G12" s="15"/>
      <c r="H12" s="15"/>
      <c r="I12" s="16"/>
      <c r="J12" s="12"/>
      <c r="K12" s="8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0"/>
      <c r="Z12" s="8"/>
      <c r="AA12" s="17"/>
      <c r="AB12" s="17"/>
      <c r="AC12" s="17"/>
      <c r="AD12" s="17"/>
      <c r="AE12" s="17"/>
      <c r="AF12" s="17"/>
      <c r="AG12" s="17"/>
      <c r="AH12" s="18"/>
      <c r="AI12" s="18"/>
      <c r="AJ12" s="18"/>
      <c r="AK12" s="18"/>
      <c r="AL12" s="18"/>
      <c r="AM12" s="18"/>
    </row>
    <row r="13" spans="1:39" s="19" customFormat="1" ht="28.5" customHeight="1" x14ac:dyDescent="0.2">
      <c r="A13" s="26" t="s">
        <v>12</v>
      </c>
      <c r="B13" s="29" t="s">
        <v>13</v>
      </c>
      <c r="C13" s="90">
        <v>8241</v>
      </c>
      <c r="D13" s="90">
        <v>4469.8999999999996</v>
      </c>
      <c r="E13" s="89">
        <f t="shared" si="0"/>
        <v>54.239776726125463</v>
      </c>
      <c r="F13" s="15"/>
      <c r="G13" s="15"/>
      <c r="H13" s="15"/>
      <c r="I13" s="16"/>
      <c r="J13" s="12"/>
      <c r="K13" s="8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0"/>
      <c r="Z13" s="8"/>
      <c r="AA13" s="17"/>
      <c r="AB13" s="17"/>
      <c r="AC13" s="17"/>
      <c r="AD13" s="17"/>
      <c r="AE13" s="17"/>
      <c r="AF13" s="17"/>
      <c r="AG13" s="17"/>
      <c r="AH13" s="18"/>
      <c r="AI13" s="18"/>
      <c r="AJ13" s="18"/>
      <c r="AK13" s="18"/>
      <c r="AL13" s="18"/>
      <c r="AM13" s="18"/>
    </row>
    <row r="14" spans="1:39" s="19" customFormat="1" ht="14.25" x14ac:dyDescent="0.2">
      <c r="A14" s="24" t="s">
        <v>14</v>
      </c>
      <c r="B14" s="25" t="s">
        <v>15</v>
      </c>
      <c r="C14" s="89">
        <f>C18+C15+C17+C16</f>
        <v>774</v>
      </c>
      <c r="D14" s="89">
        <f>D18+D15+D17+D16</f>
        <v>802.31999999999994</v>
      </c>
      <c r="E14" s="89">
        <f t="shared" si="0"/>
        <v>103.65891472868216</v>
      </c>
      <c r="F14" s="15"/>
      <c r="G14" s="15"/>
      <c r="H14" s="15"/>
      <c r="I14" s="16"/>
      <c r="J14" s="12"/>
      <c r="K14" s="8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0"/>
      <c r="Z14" s="8"/>
      <c r="AA14" s="17"/>
      <c r="AB14" s="17"/>
      <c r="AC14" s="17"/>
      <c r="AD14" s="17"/>
      <c r="AE14" s="17"/>
      <c r="AF14" s="17"/>
      <c r="AG14" s="17"/>
      <c r="AH14" s="18"/>
      <c r="AI14" s="18"/>
      <c r="AJ14" s="18"/>
      <c r="AK14" s="18"/>
      <c r="AL14" s="18"/>
      <c r="AM14" s="18"/>
    </row>
    <row r="15" spans="1:39" s="19" customFormat="1" ht="25.5" x14ac:dyDescent="0.2">
      <c r="A15" s="26" t="s">
        <v>124</v>
      </c>
      <c r="B15" s="27" t="s">
        <v>125</v>
      </c>
      <c r="C15" s="90">
        <v>712</v>
      </c>
      <c r="D15" s="90">
        <v>802.8</v>
      </c>
      <c r="E15" s="89">
        <f t="shared" si="0"/>
        <v>112.75280898876403</v>
      </c>
      <c r="F15" s="15"/>
      <c r="G15" s="15"/>
      <c r="H15" s="15"/>
      <c r="I15" s="16"/>
      <c r="J15" s="12"/>
      <c r="K15" s="8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0"/>
      <c r="Z15" s="8"/>
      <c r="AA15" s="17"/>
      <c r="AB15" s="17"/>
      <c r="AC15" s="17"/>
      <c r="AD15" s="17"/>
      <c r="AE15" s="17"/>
      <c r="AF15" s="17"/>
      <c r="AG15" s="17"/>
      <c r="AH15" s="18"/>
      <c r="AI15" s="18"/>
      <c r="AJ15" s="18"/>
      <c r="AK15" s="18"/>
      <c r="AL15" s="18"/>
      <c r="AM15" s="18"/>
    </row>
    <row r="16" spans="1:39" s="19" customFormat="1" ht="28.15" customHeight="1" x14ac:dyDescent="0.2">
      <c r="A16" s="26" t="s">
        <v>18</v>
      </c>
      <c r="B16" s="27" t="s">
        <v>19</v>
      </c>
      <c r="C16" s="90"/>
      <c r="D16" s="90">
        <v>0.24</v>
      </c>
      <c r="E16" s="89"/>
      <c r="F16" s="15"/>
      <c r="G16" s="15"/>
      <c r="H16" s="15"/>
      <c r="I16" s="16"/>
      <c r="J16" s="12"/>
      <c r="K16" s="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0"/>
      <c r="Z16" s="8"/>
      <c r="AA16" s="17"/>
      <c r="AB16" s="17"/>
      <c r="AC16" s="17"/>
      <c r="AD16" s="17"/>
      <c r="AE16" s="17"/>
      <c r="AF16" s="17"/>
      <c r="AG16" s="17"/>
      <c r="AH16" s="18"/>
      <c r="AI16" s="18"/>
      <c r="AJ16" s="18"/>
      <c r="AK16" s="18"/>
      <c r="AL16" s="18"/>
      <c r="AM16" s="18"/>
    </row>
    <row r="17" spans="1:39" s="19" customFormat="1" ht="14.25" x14ac:dyDescent="0.2">
      <c r="A17" s="26" t="s">
        <v>20</v>
      </c>
      <c r="B17" s="27" t="s">
        <v>21</v>
      </c>
      <c r="C17" s="90">
        <v>1</v>
      </c>
      <c r="D17" s="90">
        <v>-9.52</v>
      </c>
      <c r="E17" s="89">
        <f>D17/C17*100</f>
        <v>-952</v>
      </c>
      <c r="F17" s="15"/>
      <c r="G17" s="15"/>
      <c r="H17" s="15"/>
      <c r="I17" s="16"/>
      <c r="J17" s="12"/>
      <c r="K17" s="8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0"/>
      <c r="Z17" s="8"/>
      <c r="AA17" s="17"/>
      <c r="AB17" s="17"/>
      <c r="AC17" s="17"/>
      <c r="AD17" s="17"/>
      <c r="AE17" s="17"/>
      <c r="AF17" s="17"/>
      <c r="AG17" s="17"/>
      <c r="AH17" s="18"/>
      <c r="AI17" s="18"/>
      <c r="AJ17" s="18"/>
      <c r="AK17" s="18"/>
      <c r="AL17" s="18"/>
      <c r="AM17" s="18"/>
    </row>
    <row r="18" spans="1:39" s="19" customFormat="1" ht="38.25" x14ac:dyDescent="0.2">
      <c r="A18" s="26" t="s">
        <v>16</v>
      </c>
      <c r="B18" s="27" t="s">
        <v>17</v>
      </c>
      <c r="C18" s="90">
        <v>61</v>
      </c>
      <c r="D18" s="90">
        <v>8.8000000000000007</v>
      </c>
      <c r="E18" s="89">
        <f t="shared" si="0"/>
        <v>14.426229508196723</v>
      </c>
      <c r="F18" s="15"/>
      <c r="G18" s="15"/>
      <c r="H18" s="15"/>
      <c r="I18" s="16"/>
      <c r="J18" s="12"/>
      <c r="K18" s="8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0"/>
      <c r="Z18" s="8"/>
      <c r="AA18" s="17"/>
      <c r="AB18" s="17"/>
      <c r="AC18" s="17"/>
      <c r="AD18" s="17"/>
      <c r="AE18" s="17"/>
      <c r="AF18" s="17"/>
      <c r="AG18" s="17"/>
      <c r="AH18" s="18"/>
      <c r="AI18" s="18"/>
      <c r="AJ18" s="18"/>
      <c r="AK18" s="18"/>
      <c r="AL18" s="18"/>
      <c r="AM18" s="18"/>
    </row>
    <row r="19" spans="1:39" s="19" customFormat="1" ht="14.25" x14ac:dyDescent="0.2">
      <c r="A19" s="24" t="s">
        <v>22</v>
      </c>
      <c r="B19" s="25" t="s">
        <v>23</v>
      </c>
      <c r="C19" s="89">
        <f>C20+C21+C22+C23</f>
        <v>316</v>
      </c>
      <c r="D19" s="89">
        <f>D21</f>
        <v>106.55500000000001</v>
      </c>
      <c r="E19" s="89">
        <f t="shared" si="0"/>
        <v>33.719936708860757</v>
      </c>
      <c r="F19" s="15"/>
      <c r="G19" s="15"/>
      <c r="H19" s="15"/>
      <c r="I19" s="16"/>
      <c r="J19" s="12"/>
      <c r="K19" s="8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0"/>
      <c r="Z19" s="8"/>
      <c r="AA19" s="17"/>
      <c r="AB19" s="17"/>
      <c r="AC19" s="17"/>
      <c r="AD19" s="17"/>
      <c r="AE19" s="17"/>
      <c r="AF19" s="17"/>
      <c r="AG19" s="17"/>
      <c r="AH19" s="18"/>
      <c r="AI19" s="18"/>
      <c r="AJ19" s="18"/>
      <c r="AK19" s="18"/>
      <c r="AL19" s="18"/>
      <c r="AM19" s="18"/>
    </row>
    <row r="20" spans="1:39" s="19" customFormat="1" ht="14.25" x14ac:dyDescent="0.2">
      <c r="A20" s="26" t="s">
        <v>24</v>
      </c>
      <c r="B20" s="27" t="s">
        <v>25</v>
      </c>
      <c r="C20" s="90">
        <v>0</v>
      </c>
      <c r="D20" s="90">
        <v>0</v>
      </c>
      <c r="E20" s="89"/>
      <c r="F20" s="15"/>
      <c r="G20" s="15"/>
      <c r="H20" s="15"/>
      <c r="I20" s="16"/>
      <c r="J20" s="12"/>
      <c r="K20" s="8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0"/>
      <c r="Z20" s="8"/>
      <c r="AA20" s="17"/>
      <c r="AB20" s="17"/>
      <c r="AC20" s="17"/>
      <c r="AD20" s="17"/>
      <c r="AE20" s="17"/>
      <c r="AF20" s="17"/>
      <c r="AG20" s="17"/>
      <c r="AH20" s="18"/>
      <c r="AI20" s="18"/>
      <c r="AJ20" s="18"/>
      <c r="AK20" s="18"/>
      <c r="AL20" s="18"/>
      <c r="AM20" s="18"/>
    </row>
    <row r="21" spans="1:39" s="19" customFormat="1" ht="13.5" customHeight="1" x14ac:dyDescent="0.2">
      <c r="A21" s="26" t="s">
        <v>26</v>
      </c>
      <c r="B21" s="27" t="s">
        <v>27</v>
      </c>
      <c r="C21" s="90">
        <v>316</v>
      </c>
      <c r="D21" s="90">
        <v>106.55500000000001</v>
      </c>
      <c r="E21" s="89">
        <f t="shared" si="0"/>
        <v>33.719936708860757</v>
      </c>
      <c r="F21" s="15"/>
      <c r="G21" s="15"/>
      <c r="H21" s="15"/>
      <c r="I21" s="16"/>
      <c r="J21" s="12"/>
      <c r="K21" s="8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0"/>
      <c r="Z21" s="8"/>
      <c r="AA21" s="17"/>
      <c r="AB21" s="17"/>
      <c r="AC21" s="17"/>
      <c r="AD21" s="17"/>
      <c r="AE21" s="17"/>
      <c r="AF21" s="17"/>
      <c r="AG21" s="17"/>
      <c r="AH21" s="18"/>
      <c r="AI21" s="18"/>
      <c r="AJ21" s="18"/>
      <c r="AK21" s="18"/>
      <c r="AL21" s="18"/>
      <c r="AM21" s="18"/>
    </row>
    <row r="22" spans="1:39" s="19" customFormat="1" ht="38.25" x14ac:dyDescent="0.2">
      <c r="A22" s="26" t="s">
        <v>28</v>
      </c>
      <c r="B22" s="30" t="s">
        <v>29</v>
      </c>
      <c r="C22" s="90">
        <v>0</v>
      </c>
      <c r="D22" s="90">
        <v>0</v>
      </c>
      <c r="E22" s="89"/>
      <c r="F22" s="15"/>
      <c r="G22" s="15"/>
      <c r="H22" s="15"/>
      <c r="I22" s="16"/>
      <c r="J22" s="12"/>
      <c r="K22" s="8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0"/>
      <c r="Z22" s="8"/>
      <c r="AA22" s="17"/>
      <c r="AB22" s="17"/>
      <c r="AC22" s="17"/>
      <c r="AD22" s="17"/>
      <c r="AE22" s="17"/>
      <c r="AF22" s="17"/>
      <c r="AG22" s="17"/>
      <c r="AH22" s="18"/>
      <c r="AI22" s="18"/>
      <c r="AJ22" s="18"/>
      <c r="AK22" s="18"/>
      <c r="AL22" s="18"/>
      <c r="AM22" s="18"/>
    </row>
    <row r="23" spans="1:39" s="19" customFormat="1" ht="14.25" x14ac:dyDescent="0.2">
      <c r="A23" s="26" t="s">
        <v>30</v>
      </c>
      <c r="B23" s="31" t="s">
        <v>31</v>
      </c>
      <c r="C23" s="90">
        <v>0</v>
      </c>
      <c r="D23" s="90">
        <v>0</v>
      </c>
      <c r="E23" s="89"/>
      <c r="F23" s="15"/>
      <c r="G23" s="15"/>
      <c r="H23" s="15"/>
      <c r="I23" s="16"/>
      <c r="J23" s="12"/>
      <c r="K23" s="8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0"/>
      <c r="Z23" s="8"/>
      <c r="AA23" s="17"/>
      <c r="AB23" s="17"/>
      <c r="AC23" s="17"/>
      <c r="AD23" s="17"/>
      <c r="AE23" s="17"/>
      <c r="AF23" s="17"/>
      <c r="AG23" s="17"/>
      <c r="AH23" s="18"/>
      <c r="AI23" s="18"/>
      <c r="AJ23" s="18"/>
      <c r="AK23" s="18"/>
      <c r="AL23" s="18"/>
      <c r="AM23" s="18"/>
    </row>
    <row r="24" spans="1:39" s="19" customFormat="1" ht="14.25" x14ac:dyDescent="0.2">
      <c r="A24" s="32" t="s">
        <v>32</v>
      </c>
      <c r="B24" s="33" t="s">
        <v>33</v>
      </c>
      <c r="C24" s="89">
        <f>C25</f>
        <v>185</v>
      </c>
      <c r="D24" s="89">
        <f t="shared" ref="D24" si="1">D25</f>
        <v>138.38900000000001</v>
      </c>
      <c r="E24" s="89">
        <f t="shared" si="0"/>
        <v>74.804864864864868</v>
      </c>
      <c r="F24" s="15"/>
      <c r="G24" s="15"/>
      <c r="H24" s="15"/>
      <c r="I24" s="16"/>
      <c r="J24" s="12"/>
      <c r="K24" s="8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0"/>
      <c r="Z24" s="8"/>
      <c r="AA24" s="17"/>
      <c r="AB24" s="17"/>
      <c r="AC24" s="17"/>
      <c r="AD24" s="17"/>
      <c r="AE24" s="17"/>
      <c r="AF24" s="17"/>
      <c r="AG24" s="17"/>
      <c r="AH24" s="18"/>
      <c r="AI24" s="18"/>
      <c r="AJ24" s="18"/>
      <c r="AK24" s="18"/>
      <c r="AL24" s="18"/>
      <c r="AM24" s="18"/>
    </row>
    <row r="25" spans="1:39" s="19" customFormat="1" ht="25.5" x14ac:dyDescent="0.2">
      <c r="A25" s="71" t="s">
        <v>123</v>
      </c>
      <c r="B25" s="27" t="s">
        <v>34</v>
      </c>
      <c r="C25" s="90">
        <v>185</v>
      </c>
      <c r="D25" s="90">
        <v>138.38900000000001</v>
      </c>
      <c r="E25" s="89">
        <f t="shared" si="0"/>
        <v>74.804864864864868</v>
      </c>
      <c r="F25" s="15"/>
      <c r="G25" s="15"/>
      <c r="H25" s="15"/>
      <c r="I25" s="16"/>
      <c r="J25" s="12"/>
      <c r="K25" s="8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0"/>
      <c r="Z25" s="8"/>
      <c r="AA25" s="17"/>
      <c r="AB25" s="17"/>
      <c r="AC25" s="17"/>
      <c r="AD25" s="17"/>
      <c r="AE25" s="17"/>
      <c r="AF25" s="17"/>
      <c r="AG25" s="17"/>
      <c r="AH25" s="18"/>
      <c r="AI25" s="18"/>
      <c r="AJ25" s="18"/>
      <c r="AK25" s="18"/>
      <c r="AL25" s="18"/>
      <c r="AM25" s="18"/>
    </row>
    <row r="26" spans="1:39" s="19" customFormat="1" ht="38.25" x14ac:dyDescent="0.2">
      <c r="A26" s="24" t="s">
        <v>35</v>
      </c>
      <c r="B26" s="33" t="s">
        <v>36</v>
      </c>
      <c r="C26" s="89">
        <f>C28+C27</f>
        <v>100</v>
      </c>
      <c r="D26" s="89">
        <f>D27</f>
        <v>63.55</v>
      </c>
      <c r="E26" s="89">
        <f t="shared" si="0"/>
        <v>63.55</v>
      </c>
      <c r="F26" s="15"/>
      <c r="G26" s="40"/>
      <c r="H26" s="15"/>
      <c r="I26" s="16"/>
      <c r="J26" s="12"/>
      <c r="K26" s="8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0"/>
      <c r="Z26" s="8"/>
      <c r="AA26" s="17"/>
      <c r="AB26" s="17"/>
      <c r="AC26" s="17"/>
      <c r="AD26" s="17"/>
      <c r="AE26" s="17"/>
      <c r="AF26" s="17"/>
      <c r="AG26" s="17"/>
      <c r="AH26" s="18"/>
      <c r="AI26" s="18"/>
      <c r="AJ26" s="18"/>
      <c r="AK26" s="18"/>
      <c r="AL26" s="18"/>
      <c r="AM26" s="18"/>
    </row>
    <row r="27" spans="1:39" s="19" customFormat="1" ht="63.75" x14ac:dyDescent="0.2">
      <c r="A27" s="26" t="s">
        <v>37</v>
      </c>
      <c r="B27" s="29" t="s">
        <v>38</v>
      </c>
      <c r="C27" s="90">
        <v>100</v>
      </c>
      <c r="D27" s="90">
        <v>63.55</v>
      </c>
      <c r="E27" s="89">
        <f t="shared" si="0"/>
        <v>63.55</v>
      </c>
      <c r="F27" s="15"/>
      <c r="G27" s="15"/>
      <c r="H27" s="15"/>
      <c r="I27" s="16"/>
      <c r="J27" s="12"/>
      <c r="K27" s="8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0"/>
      <c r="Z27" s="8"/>
      <c r="AA27" s="17"/>
      <c r="AB27" s="17"/>
      <c r="AC27" s="17"/>
      <c r="AD27" s="17"/>
      <c r="AE27" s="17"/>
      <c r="AF27" s="17"/>
      <c r="AG27" s="17"/>
      <c r="AH27" s="18"/>
      <c r="AI27" s="18"/>
      <c r="AJ27" s="18"/>
      <c r="AK27" s="18"/>
      <c r="AL27" s="18"/>
      <c r="AM27" s="18"/>
    </row>
    <row r="28" spans="1:39" s="19" customFormat="1" ht="51" x14ac:dyDescent="0.2">
      <c r="A28" s="26" t="s">
        <v>39</v>
      </c>
      <c r="B28" s="29" t="s">
        <v>40</v>
      </c>
      <c r="C28" s="90">
        <v>0</v>
      </c>
      <c r="D28" s="90">
        <v>0</v>
      </c>
      <c r="E28" s="89"/>
      <c r="F28" s="15"/>
      <c r="G28" s="15"/>
      <c r="H28" s="15"/>
      <c r="I28" s="16"/>
      <c r="J28" s="12"/>
      <c r="K28" s="8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0"/>
      <c r="Z28" s="8"/>
      <c r="AA28" s="17"/>
      <c r="AB28" s="17"/>
      <c r="AC28" s="17"/>
      <c r="AD28" s="17"/>
      <c r="AE28" s="17"/>
      <c r="AF28" s="17"/>
      <c r="AG28" s="17"/>
      <c r="AH28" s="18"/>
      <c r="AI28" s="18"/>
      <c r="AJ28" s="18"/>
      <c r="AK28" s="18"/>
      <c r="AL28" s="18"/>
      <c r="AM28" s="18"/>
    </row>
    <row r="29" spans="1:39" s="19" customFormat="1" ht="25.5" x14ac:dyDescent="0.2">
      <c r="A29" s="24" t="s">
        <v>41</v>
      </c>
      <c r="B29" s="33" t="s">
        <v>42</v>
      </c>
      <c r="C29" s="89">
        <f>C30</f>
        <v>44</v>
      </c>
      <c r="D29" s="89">
        <f>D30</f>
        <v>194.5</v>
      </c>
      <c r="E29" s="89">
        <f t="shared" si="0"/>
        <v>442.04545454545456</v>
      </c>
      <c r="F29" s="15"/>
      <c r="G29" s="15"/>
      <c r="H29" s="15"/>
      <c r="I29" s="16"/>
      <c r="J29" s="12"/>
      <c r="K29" s="8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0"/>
      <c r="Z29" s="8"/>
      <c r="AA29" s="17"/>
      <c r="AB29" s="17"/>
      <c r="AC29" s="17"/>
      <c r="AD29" s="17"/>
      <c r="AE29" s="17"/>
      <c r="AF29" s="17"/>
      <c r="AG29" s="17"/>
      <c r="AH29" s="18"/>
      <c r="AI29" s="18"/>
      <c r="AJ29" s="18"/>
      <c r="AK29" s="18"/>
      <c r="AL29" s="18"/>
      <c r="AM29" s="18"/>
    </row>
    <row r="30" spans="1:39" s="19" customFormat="1" ht="14.25" x14ac:dyDescent="0.25">
      <c r="A30" s="34" t="s">
        <v>62</v>
      </c>
      <c r="B30" s="31" t="s">
        <v>43</v>
      </c>
      <c r="C30" s="90">
        <v>44</v>
      </c>
      <c r="D30" s="91">
        <v>194.5</v>
      </c>
      <c r="E30" s="89">
        <f t="shared" si="0"/>
        <v>442.04545454545456</v>
      </c>
      <c r="F30" s="15"/>
      <c r="G30" s="15"/>
      <c r="H30" s="15"/>
      <c r="I30" s="16"/>
      <c r="J30" s="12"/>
      <c r="K30" s="8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0"/>
      <c r="Z30" s="8"/>
      <c r="AA30" s="17"/>
      <c r="AB30" s="17"/>
      <c r="AC30" s="17"/>
      <c r="AD30" s="17"/>
      <c r="AE30" s="17"/>
      <c r="AF30" s="17"/>
      <c r="AG30" s="17"/>
      <c r="AH30" s="18"/>
      <c r="AI30" s="18"/>
      <c r="AJ30" s="18"/>
      <c r="AK30" s="18"/>
      <c r="AL30" s="18"/>
      <c r="AM30" s="18"/>
    </row>
    <row r="31" spans="1:39" s="19" customFormat="1" ht="25.5" x14ac:dyDescent="0.2">
      <c r="A31" s="24" t="s">
        <v>44</v>
      </c>
      <c r="B31" s="33" t="s">
        <v>45</v>
      </c>
      <c r="C31" s="89">
        <f>C32</f>
        <v>2</v>
      </c>
      <c r="D31" s="89">
        <f>D32</f>
        <v>825.32</v>
      </c>
      <c r="E31" s="89">
        <f t="shared" si="0"/>
        <v>41266</v>
      </c>
      <c r="F31" s="15"/>
      <c r="G31" s="15"/>
      <c r="H31" s="15"/>
      <c r="I31" s="16"/>
      <c r="J31" s="12"/>
      <c r="K31" s="8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0"/>
      <c r="Z31" s="8"/>
      <c r="AA31" s="17"/>
      <c r="AB31" s="17"/>
      <c r="AC31" s="17"/>
      <c r="AD31" s="17"/>
      <c r="AE31" s="17"/>
      <c r="AF31" s="17"/>
      <c r="AG31" s="17"/>
      <c r="AH31" s="18"/>
      <c r="AI31" s="18"/>
      <c r="AJ31" s="18"/>
      <c r="AK31" s="18"/>
      <c r="AL31" s="18"/>
      <c r="AM31" s="18"/>
    </row>
    <row r="32" spans="1:39" s="19" customFormat="1" ht="29.25" customHeight="1" x14ac:dyDescent="0.2">
      <c r="A32" s="53" t="s">
        <v>46</v>
      </c>
      <c r="B32" s="36" t="s">
        <v>47</v>
      </c>
      <c r="C32" s="90">
        <v>2</v>
      </c>
      <c r="D32" s="90">
        <v>825.32</v>
      </c>
      <c r="E32" s="89">
        <f t="shared" si="0"/>
        <v>41266</v>
      </c>
      <c r="F32" s="15"/>
      <c r="G32" s="15"/>
      <c r="H32" s="15"/>
      <c r="I32" s="16"/>
      <c r="J32" s="12"/>
      <c r="K32" s="8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0"/>
      <c r="Z32" s="8"/>
      <c r="AA32" s="17"/>
      <c r="AB32" s="17"/>
      <c r="AC32" s="17"/>
      <c r="AD32" s="17"/>
      <c r="AE32" s="17"/>
      <c r="AF32" s="17"/>
      <c r="AG32" s="17"/>
      <c r="AH32" s="18"/>
      <c r="AI32" s="18"/>
      <c r="AJ32" s="18"/>
      <c r="AK32" s="18"/>
      <c r="AL32" s="18"/>
      <c r="AM32" s="18"/>
    </row>
    <row r="33" spans="1:39" s="19" customFormat="1" ht="14.25" x14ac:dyDescent="0.2">
      <c r="A33" s="24" t="s">
        <v>48</v>
      </c>
      <c r="B33" s="33" t="s">
        <v>77</v>
      </c>
      <c r="C33" s="89">
        <f>C34</f>
        <v>10</v>
      </c>
      <c r="D33" s="89">
        <f>D34</f>
        <v>0</v>
      </c>
      <c r="E33" s="89">
        <f t="shared" si="0"/>
        <v>0</v>
      </c>
      <c r="F33" s="15"/>
      <c r="G33" s="15"/>
      <c r="H33" s="15"/>
      <c r="I33" s="16"/>
      <c r="J33" s="12"/>
      <c r="K33" s="8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0"/>
      <c r="Z33" s="8"/>
      <c r="AA33" s="17"/>
      <c r="AB33" s="17"/>
      <c r="AC33" s="17"/>
      <c r="AD33" s="17"/>
      <c r="AE33" s="17"/>
      <c r="AF33" s="17"/>
      <c r="AG33" s="17"/>
      <c r="AH33" s="18"/>
      <c r="AI33" s="18"/>
      <c r="AJ33" s="18"/>
      <c r="AK33" s="18"/>
      <c r="AL33" s="18"/>
      <c r="AM33" s="18"/>
    </row>
    <row r="34" spans="1:39" s="19" customFormat="1" ht="25.5" x14ac:dyDescent="0.25">
      <c r="A34" s="35" t="s">
        <v>49</v>
      </c>
      <c r="B34" s="69" t="s">
        <v>79</v>
      </c>
      <c r="C34" s="90">
        <v>10</v>
      </c>
      <c r="D34" s="90"/>
      <c r="E34" s="89">
        <f t="shared" si="0"/>
        <v>0</v>
      </c>
      <c r="F34" s="15"/>
      <c r="G34" s="15"/>
      <c r="H34" s="15"/>
      <c r="I34" s="16"/>
      <c r="J34" s="12"/>
      <c r="K34" s="8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0"/>
      <c r="Z34" s="8"/>
      <c r="AA34" s="17"/>
      <c r="AB34" s="17"/>
      <c r="AC34" s="17"/>
      <c r="AD34" s="17"/>
      <c r="AE34" s="17"/>
      <c r="AF34" s="17"/>
      <c r="AG34" s="17"/>
      <c r="AH34" s="18"/>
      <c r="AI34" s="18"/>
      <c r="AJ34" s="18"/>
      <c r="AK34" s="18"/>
      <c r="AL34" s="18"/>
      <c r="AM34" s="18"/>
    </row>
    <row r="35" spans="1:39" s="19" customFormat="1" ht="14.25" x14ac:dyDescent="0.2">
      <c r="A35" s="24" t="s">
        <v>50</v>
      </c>
      <c r="B35" s="33" t="s">
        <v>51</v>
      </c>
      <c r="C35" s="89">
        <f>C36</f>
        <v>45</v>
      </c>
      <c r="D35" s="89">
        <f>D36</f>
        <v>-93.5</v>
      </c>
      <c r="E35" s="89">
        <f t="shared" si="0"/>
        <v>-207.7777777777778</v>
      </c>
      <c r="F35" s="15"/>
      <c r="G35" s="15"/>
      <c r="H35" s="15"/>
      <c r="I35" s="16"/>
      <c r="J35" s="12"/>
      <c r="K35" s="8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0"/>
      <c r="Z35" s="8"/>
      <c r="AA35" s="17"/>
      <c r="AB35" s="17"/>
      <c r="AC35" s="17"/>
      <c r="AD35" s="17"/>
      <c r="AE35" s="17"/>
      <c r="AF35" s="17"/>
      <c r="AG35" s="17"/>
      <c r="AH35" s="18"/>
      <c r="AI35" s="18"/>
      <c r="AJ35" s="18"/>
      <c r="AK35" s="18"/>
      <c r="AL35" s="18"/>
      <c r="AM35" s="18"/>
    </row>
    <row r="36" spans="1:39" s="19" customFormat="1" ht="51" x14ac:dyDescent="0.2">
      <c r="A36" s="84" t="s">
        <v>115</v>
      </c>
      <c r="B36" s="85" t="s">
        <v>114</v>
      </c>
      <c r="C36" s="90">
        <v>45</v>
      </c>
      <c r="D36" s="90">
        <v>-93.5</v>
      </c>
      <c r="E36" s="89">
        <f t="shared" si="0"/>
        <v>-207.7777777777778</v>
      </c>
      <c r="F36" s="15"/>
      <c r="G36" s="15"/>
      <c r="H36" s="15"/>
      <c r="I36" s="16"/>
      <c r="J36" s="12"/>
      <c r="K36" s="8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0"/>
      <c r="Z36" s="8"/>
      <c r="AA36" s="17"/>
      <c r="AB36" s="17"/>
      <c r="AC36" s="17"/>
      <c r="AD36" s="17"/>
      <c r="AE36" s="17"/>
      <c r="AF36" s="17"/>
      <c r="AG36" s="17"/>
      <c r="AH36" s="18"/>
      <c r="AI36" s="18"/>
      <c r="AJ36" s="18"/>
      <c r="AK36" s="18"/>
      <c r="AL36" s="18"/>
      <c r="AM36" s="18"/>
    </row>
    <row r="37" spans="1:39" s="19" customFormat="1" ht="28.5" customHeight="1" x14ac:dyDescent="0.2">
      <c r="A37" s="26" t="s">
        <v>52</v>
      </c>
      <c r="B37" s="30" t="s">
        <v>53</v>
      </c>
      <c r="C37" s="90">
        <v>0</v>
      </c>
      <c r="D37" s="90">
        <v>0</v>
      </c>
      <c r="E37" s="89"/>
      <c r="F37" s="15"/>
      <c r="G37" s="15"/>
      <c r="H37" s="15"/>
      <c r="I37" s="16"/>
      <c r="J37" s="12"/>
      <c r="K37" s="8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0"/>
      <c r="Z37" s="8"/>
      <c r="AA37" s="17"/>
      <c r="AB37" s="17"/>
      <c r="AC37" s="17"/>
      <c r="AD37" s="17"/>
      <c r="AE37" s="17"/>
      <c r="AF37" s="17"/>
      <c r="AG37" s="17"/>
      <c r="AH37" s="18"/>
      <c r="AI37" s="18"/>
      <c r="AJ37" s="18"/>
      <c r="AK37" s="18"/>
      <c r="AL37" s="18"/>
      <c r="AM37" s="18"/>
    </row>
    <row r="38" spans="1:39" s="19" customFormat="1" ht="27.75" customHeight="1" x14ac:dyDescent="0.2">
      <c r="A38" s="26" t="s">
        <v>54</v>
      </c>
      <c r="B38" s="30" t="s">
        <v>55</v>
      </c>
      <c r="C38" s="90">
        <v>0</v>
      </c>
      <c r="D38" s="90">
        <v>0</v>
      </c>
      <c r="E38" s="89"/>
      <c r="F38" s="15"/>
      <c r="G38" s="15"/>
      <c r="H38" s="15"/>
      <c r="I38" s="16"/>
      <c r="J38" s="12"/>
      <c r="K38" s="8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0"/>
      <c r="Z38" s="8"/>
      <c r="AA38" s="17"/>
      <c r="AB38" s="17"/>
      <c r="AC38" s="17"/>
      <c r="AD38" s="17"/>
      <c r="AE38" s="17"/>
      <c r="AF38" s="17"/>
      <c r="AG38" s="17"/>
      <c r="AH38" s="18"/>
      <c r="AI38" s="18"/>
      <c r="AJ38" s="18"/>
      <c r="AK38" s="18"/>
      <c r="AL38" s="18"/>
      <c r="AM38" s="18"/>
    </row>
    <row r="39" spans="1:39" s="19" customFormat="1" ht="27.75" customHeight="1" x14ac:dyDescent="0.2">
      <c r="A39" s="26" t="s">
        <v>65</v>
      </c>
      <c r="B39" s="54" t="s">
        <v>66</v>
      </c>
      <c r="C39" s="90">
        <v>0</v>
      </c>
      <c r="D39" s="90">
        <v>0</v>
      </c>
      <c r="E39" s="89"/>
      <c r="F39" s="15"/>
      <c r="G39" s="15"/>
      <c r="H39" s="15"/>
      <c r="I39" s="16"/>
      <c r="J39" s="12"/>
      <c r="K39" s="8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0"/>
      <c r="Z39" s="8"/>
      <c r="AA39" s="17"/>
      <c r="AB39" s="17"/>
      <c r="AC39" s="17"/>
      <c r="AD39" s="17"/>
      <c r="AE39" s="17"/>
      <c r="AF39" s="17"/>
      <c r="AG39" s="17"/>
      <c r="AH39" s="18"/>
      <c r="AI39" s="18"/>
      <c r="AJ39" s="18"/>
      <c r="AK39" s="18"/>
      <c r="AL39" s="18"/>
      <c r="AM39" s="18"/>
    </row>
    <row r="40" spans="1:39" s="19" customFormat="1" ht="21" customHeight="1" x14ac:dyDescent="0.2">
      <c r="A40" s="26" t="s">
        <v>56</v>
      </c>
      <c r="B40" s="37" t="s">
        <v>57</v>
      </c>
      <c r="C40" s="90">
        <v>0</v>
      </c>
      <c r="D40" s="89">
        <v>0</v>
      </c>
      <c r="E40" s="89"/>
      <c r="F40" s="15"/>
      <c r="G40" s="15"/>
      <c r="H40" s="15"/>
      <c r="I40" s="16"/>
      <c r="J40" s="12"/>
      <c r="K40" s="8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0"/>
      <c r="Z40" s="8"/>
      <c r="AA40" s="17"/>
      <c r="AB40" s="17"/>
      <c r="AC40" s="17"/>
      <c r="AD40" s="17"/>
      <c r="AE40" s="17"/>
      <c r="AF40" s="17"/>
      <c r="AG40" s="17"/>
      <c r="AH40" s="18"/>
      <c r="AI40" s="18"/>
      <c r="AJ40" s="18"/>
      <c r="AK40" s="18"/>
      <c r="AL40" s="18"/>
      <c r="AM40" s="18"/>
    </row>
    <row r="41" spans="1:39" s="19" customFormat="1" ht="14.25" x14ac:dyDescent="0.2">
      <c r="A41" s="38" t="s">
        <v>67</v>
      </c>
      <c r="B41" s="33" t="s">
        <v>58</v>
      </c>
      <c r="C41" s="89">
        <f>C42+C43</f>
        <v>4999.6729999999998</v>
      </c>
      <c r="D41" s="89">
        <f>D42+D43</f>
        <v>4999.6729999999998</v>
      </c>
      <c r="E41" s="89">
        <f t="shared" si="0"/>
        <v>100</v>
      </c>
      <c r="F41" s="15"/>
      <c r="G41" s="15"/>
      <c r="H41" s="15"/>
      <c r="I41" s="16"/>
      <c r="J41" s="12"/>
      <c r="K41" s="8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0"/>
      <c r="Z41" s="8"/>
      <c r="AA41" s="17"/>
      <c r="AB41" s="17"/>
      <c r="AC41" s="17"/>
      <c r="AD41" s="17"/>
      <c r="AE41" s="17"/>
      <c r="AF41" s="17"/>
      <c r="AG41" s="17"/>
      <c r="AH41" s="18"/>
      <c r="AI41" s="18"/>
      <c r="AJ41" s="18"/>
      <c r="AK41" s="18"/>
      <c r="AL41" s="18"/>
      <c r="AM41" s="18"/>
    </row>
    <row r="42" spans="1:39" s="19" customFormat="1" ht="14.25" x14ac:dyDescent="0.2">
      <c r="A42" s="38" t="s">
        <v>68</v>
      </c>
      <c r="B42" s="33" t="s">
        <v>69</v>
      </c>
      <c r="C42" s="89">
        <v>0</v>
      </c>
      <c r="D42" s="89"/>
      <c r="E42" s="89"/>
      <c r="F42" s="15"/>
      <c r="G42" s="15"/>
      <c r="H42" s="15"/>
      <c r="I42" s="16"/>
      <c r="J42" s="12"/>
      <c r="K42" s="8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0"/>
      <c r="Z42" s="8"/>
      <c r="AA42" s="17"/>
      <c r="AB42" s="17"/>
      <c r="AC42" s="17"/>
      <c r="AD42" s="17"/>
      <c r="AE42" s="17"/>
      <c r="AF42" s="17"/>
      <c r="AG42" s="17"/>
      <c r="AH42" s="18"/>
      <c r="AI42" s="18"/>
      <c r="AJ42" s="18"/>
      <c r="AK42" s="18"/>
      <c r="AL42" s="18"/>
      <c r="AM42" s="18"/>
    </row>
    <row r="43" spans="1:39" s="19" customFormat="1" ht="51" x14ac:dyDescent="0.2">
      <c r="A43" s="24" t="s">
        <v>153</v>
      </c>
      <c r="B43" s="39" t="s">
        <v>154</v>
      </c>
      <c r="C43" s="89">
        <v>4999.6729999999998</v>
      </c>
      <c r="D43" s="89">
        <v>4999.6729999999998</v>
      </c>
      <c r="E43" s="89">
        <f t="shared" si="0"/>
        <v>100</v>
      </c>
      <c r="F43" s="15"/>
      <c r="G43" s="15"/>
      <c r="H43" s="15"/>
      <c r="I43" s="16"/>
      <c r="J43" s="12"/>
      <c r="K43" s="8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20"/>
      <c r="Z43" s="8"/>
      <c r="AA43" s="17"/>
      <c r="AB43" s="17"/>
      <c r="AC43" s="17"/>
      <c r="AD43" s="17"/>
      <c r="AE43" s="17"/>
      <c r="AF43" s="17"/>
      <c r="AG43" s="17"/>
      <c r="AH43" s="18"/>
      <c r="AI43" s="18"/>
      <c r="AJ43" s="18"/>
      <c r="AK43" s="18"/>
      <c r="AL43" s="18"/>
      <c r="AM43" s="18"/>
    </row>
    <row r="44" spans="1:39" ht="14.25" x14ac:dyDescent="0.2">
      <c r="A44" s="41" t="s">
        <v>60</v>
      </c>
      <c r="B44" s="42" t="s">
        <v>61</v>
      </c>
      <c r="C44" s="83">
        <f>C45</f>
        <v>178736.80099999998</v>
      </c>
      <c r="D44" s="83">
        <f>D45</f>
        <v>113276.57277999999</v>
      </c>
      <c r="E44" s="89">
        <f t="shared" si="0"/>
        <v>63.376188980802006</v>
      </c>
      <c r="F44" s="2"/>
      <c r="G44" s="3"/>
      <c r="H44" s="4"/>
      <c r="I44" s="4"/>
      <c r="K44" s="2"/>
      <c r="L44" s="2"/>
      <c r="M44" s="2"/>
      <c r="W44" s="1"/>
      <c r="X44" s="1"/>
      <c r="AA44" s="2"/>
      <c r="AB44" s="2"/>
    </row>
    <row r="45" spans="1:39" ht="21" x14ac:dyDescent="0.2">
      <c r="A45" s="41"/>
      <c r="B45" s="62" t="s">
        <v>70</v>
      </c>
      <c r="C45" s="92">
        <f>C46+C49+C63+C90</f>
        <v>178736.80099999998</v>
      </c>
      <c r="D45" s="92">
        <f>D46+D49+D63+D90</f>
        <v>113276.57277999999</v>
      </c>
      <c r="E45" s="89">
        <f t="shared" si="0"/>
        <v>63.376188980802006</v>
      </c>
      <c r="F45" s="2"/>
      <c r="G45" s="3"/>
      <c r="H45" s="4"/>
      <c r="I45" s="4"/>
      <c r="K45" s="2"/>
      <c r="L45" s="2"/>
      <c r="M45" s="2"/>
      <c r="W45" s="1"/>
      <c r="X45" s="1"/>
      <c r="AA45" s="2"/>
      <c r="AB45" s="2"/>
    </row>
    <row r="46" spans="1:39" ht="22.15" customHeight="1" x14ac:dyDescent="0.2">
      <c r="A46" s="63" t="s">
        <v>100</v>
      </c>
      <c r="B46" s="64" t="s">
        <v>71</v>
      </c>
      <c r="C46" s="93">
        <f>C47+C48</f>
        <v>31234.799999999999</v>
      </c>
      <c r="D46" s="93">
        <f t="shared" ref="D46" si="2">D47+D48</f>
        <v>19895.7</v>
      </c>
      <c r="E46" s="89">
        <f t="shared" si="0"/>
        <v>63.697222328940803</v>
      </c>
      <c r="F46" s="2"/>
      <c r="G46" s="3"/>
      <c r="H46" s="4"/>
      <c r="I46" s="4"/>
      <c r="K46" s="2"/>
      <c r="L46" s="2"/>
      <c r="M46" s="2"/>
      <c r="W46" s="1"/>
      <c r="X46" s="1"/>
      <c r="AA46" s="2"/>
      <c r="AB46" s="2"/>
    </row>
    <row r="47" spans="1:39" ht="14.25" x14ac:dyDescent="0.2">
      <c r="A47" s="26" t="s">
        <v>101</v>
      </c>
      <c r="B47" s="65" t="s">
        <v>81</v>
      </c>
      <c r="C47" s="101">
        <v>30983.3</v>
      </c>
      <c r="D47" s="95">
        <v>19820.7</v>
      </c>
      <c r="E47" s="89">
        <f t="shared" si="0"/>
        <v>63.972204381069808</v>
      </c>
      <c r="F47" s="2"/>
      <c r="G47" s="3"/>
      <c r="H47" s="4"/>
      <c r="I47" s="4"/>
      <c r="K47" s="2"/>
      <c r="L47" s="2"/>
      <c r="M47" s="2"/>
      <c r="W47" s="1"/>
      <c r="X47" s="1"/>
      <c r="AA47" s="2"/>
      <c r="AB47" s="2"/>
    </row>
    <row r="48" spans="1:39" ht="25.5" x14ac:dyDescent="0.2">
      <c r="A48" s="66"/>
      <c r="B48" s="65" t="s">
        <v>80</v>
      </c>
      <c r="C48" s="101">
        <v>251.5</v>
      </c>
      <c r="D48" s="72">
        <v>75</v>
      </c>
      <c r="E48" s="89">
        <f t="shared" si="0"/>
        <v>29.821073558648109</v>
      </c>
      <c r="F48" s="2"/>
      <c r="G48" s="3"/>
      <c r="H48" s="4"/>
      <c r="I48" s="4"/>
      <c r="K48" s="2"/>
      <c r="L48" s="2"/>
      <c r="M48" s="2"/>
      <c r="W48" s="1"/>
      <c r="X48" s="1"/>
      <c r="AA48" s="2"/>
      <c r="AB48" s="2"/>
    </row>
    <row r="49" spans="1:28" ht="25.5" x14ac:dyDescent="0.25">
      <c r="A49" s="67" t="s">
        <v>102</v>
      </c>
      <c r="B49" s="68" t="s">
        <v>72</v>
      </c>
      <c r="C49" s="93">
        <f>C51+C52+C55+C56+C57+C50</f>
        <v>22911.589999999997</v>
      </c>
      <c r="D49" s="93">
        <f>D50+D51+D52+D55+D56+D57</f>
        <v>9863.880000000001</v>
      </c>
      <c r="E49" s="89">
        <f t="shared" si="0"/>
        <v>43.051922629551257</v>
      </c>
      <c r="F49" s="2"/>
      <c r="G49" s="3"/>
      <c r="H49" s="4"/>
      <c r="I49" s="4"/>
      <c r="K49" s="2"/>
      <c r="L49" s="2"/>
      <c r="M49" s="2"/>
      <c r="W49" s="1"/>
      <c r="X49" s="1"/>
      <c r="AA49" s="2"/>
      <c r="AB49" s="2"/>
    </row>
    <row r="50" spans="1:28" ht="75" x14ac:dyDescent="0.2">
      <c r="A50" s="121" t="s">
        <v>150</v>
      </c>
      <c r="B50" s="116" t="s">
        <v>151</v>
      </c>
      <c r="C50" s="120">
        <v>11702.790999999999</v>
      </c>
      <c r="D50" s="98">
        <v>2354.4</v>
      </c>
      <c r="E50" s="89">
        <f t="shared" si="0"/>
        <v>20.118277768098228</v>
      </c>
      <c r="F50" s="2"/>
      <c r="G50" s="3"/>
      <c r="H50" s="4"/>
      <c r="I50" s="4"/>
      <c r="K50" s="2"/>
      <c r="L50" s="2"/>
      <c r="M50" s="2"/>
      <c r="W50" s="1"/>
      <c r="X50" s="1"/>
      <c r="AA50" s="2"/>
      <c r="AB50" s="2"/>
    </row>
    <row r="51" spans="1:28" ht="43.9" customHeight="1" x14ac:dyDescent="0.2">
      <c r="A51" s="121" t="s">
        <v>127</v>
      </c>
      <c r="B51" s="102" t="s">
        <v>126</v>
      </c>
      <c r="C51" s="101">
        <v>2491.9</v>
      </c>
      <c r="D51" s="98">
        <v>1384.48</v>
      </c>
      <c r="E51" s="89">
        <f t="shared" si="0"/>
        <v>55.559211846382276</v>
      </c>
      <c r="F51" s="2"/>
      <c r="G51" s="3"/>
      <c r="H51" s="4"/>
      <c r="I51" s="4"/>
      <c r="K51" s="2"/>
      <c r="L51" s="2"/>
      <c r="M51" s="2"/>
      <c r="W51" s="1"/>
      <c r="X51" s="1"/>
      <c r="AA51" s="2"/>
      <c r="AB51" s="2"/>
    </row>
    <row r="52" spans="1:28" ht="27.6" customHeight="1" x14ac:dyDescent="0.2">
      <c r="A52" s="79" t="s">
        <v>109</v>
      </c>
      <c r="B52" s="82" t="s">
        <v>112</v>
      </c>
      <c r="C52" s="119">
        <v>1559.2</v>
      </c>
      <c r="D52" s="96">
        <v>1559.2</v>
      </c>
      <c r="E52" s="89">
        <f t="shared" si="0"/>
        <v>100</v>
      </c>
      <c r="F52" s="5"/>
      <c r="G52" s="5"/>
      <c r="H52" s="2"/>
      <c r="I52" s="3"/>
      <c r="J52" s="4"/>
      <c r="K52" s="4"/>
      <c r="L52" s="2"/>
      <c r="M52" s="2"/>
      <c r="Y52" s="1"/>
      <c r="Z52" s="1"/>
      <c r="AA52" s="2"/>
      <c r="AB52" s="2"/>
    </row>
    <row r="53" spans="1:28" ht="15" x14ac:dyDescent="0.2">
      <c r="A53" s="80"/>
      <c r="B53" s="81" t="s">
        <v>110</v>
      </c>
      <c r="C53" s="96"/>
      <c r="D53" s="97"/>
      <c r="E53" s="89"/>
      <c r="F53" s="2"/>
      <c r="G53" s="3"/>
      <c r="H53" s="4"/>
      <c r="I53" s="4"/>
      <c r="K53" s="2"/>
      <c r="L53" s="2"/>
      <c r="M53" s="2"/>
      <c r="W53" s="1"/>
      <c r="X53" s="1"/>
      <c r="AA53" s="2"/>
      <c r="AB53" s="2"/>
    </row>
    <row r="54" spans="1:28" ht="18" customHeight="1" x14ac:dyDescent="0.2">
      <c r="A54" s="80"/>
      <c r="B54" s="81" t="s">
        <v>111</v>
      </c>
      <c r="C54" s="96"/>
      <c r="D54" s="97"/>
      <c r="E54" s="89"/>
      <c r="F54" s="2"/>
      <c r="G54" s="3"/>
      <c r="H54" s="4"/>
      <c r="I54" s="4"/>
      <c r="K54" s="2"/>
      <c r="L54" s="2"/>
      <c r="M54" s="2"/>
      <c r="W54" s="1"/>
      <c r="X54" s="1"/>
      <c r="AA54" s="2"/>
      <c r="AB54" s="2"/>
    </row>
    <row r="55" spans="1:28" ht="29.45" customHeight="1" x14ac:dyDescent="0.2">
      <c r="A55" s="79" t="s">
        <v>131</v>
      </c>
      <c r="B55" s="81" t="s">
        <v>132</v>
      </c>
      <c r="C55" s="119">
        <v>1009.999</v>
      </c>
      <c r="D55" s="97"/>
      <c r="E55" s="89">
        <f t="shared" si="0"/>
        <v>0</v>
      </c>
      <c r="F55" s="2"/>
      <c r="G55" s="3"/>
      <c r="H55" s="4"/>
      <c r="I55" s="4"/>
      <c r="K55" s="2"/>
      <c r="L55" s="2"/>
      <c r="M55" s="2"/>
      <c r="W55" s="1"/>
      <c r="X55" s="1"/>
      <c r="AA55" s="2"/>
      <c r="AB55" s="2"/>
    </row>
    <row r="56" spans="1:28" ht="55.9" customHeight="1" x14ac:dyDescent="0.2">
      <c r="A56" s="107" t="s">
        <v>133</v>
      </c>
      <c r="B56" s="109" t="s">
        <v>134</v>
      </c>
      <c r="C56" s="119"/>
      <c r="D56" s="97">
        <v>0</v>
      </c>
      <c r="E56" s="89"/>
      <c r="F56" s="2"/>
      <c r="G56" s="3"/>
      <c r="H56" s="4"/>
      <c r="I56" s="4"/>
      <c r="K56" s="2"/>
      <c r="L56" s="2"/>
      <c r="M56" s="2"/>
      <c r="W56" s="1"/>
      <c r="X56" s="1"/>
      <c r="AA56" s="2"/>
      <c r="AB56" s="2"/>
    </row>
    <row r="57" spans="1:28" ht="55.9" customHeight="1" x14ac:dyDescent="0.2">
      <c r="A57" s="112" t="s">
        <v>103</v>
      </c>
      <c r="B57" s="113" t="s">
        <v>139</v>
      </c>
      <c r="C57" s="114">
        <f>C58+C59+C60+C61+C62</f>
        <v>6147.7</v>
      </c>
      <c r="D57" s="114">
        <f t="shared" ref="D57" si="3">D58+D59+D60+D61+D62</f>
        <v>4565.8</v>
      </c>
      <c r="E57" s="89">
        <f t="shared" si="0"/>
        <v>74.268425590058072</v>
      </c>
      <c r="F57" s="2"/>
      <c r="G57" s="3"/>
      <c r="H57" s="4"/>
      <c r="I57" s="4"/>
      <c r="K57" s="2"/>
      <c r="L57" s="2"/>
      <c r="M57" s="2"/>
      <c r="W57" s="1"/>
      <c r="X57" s="1"/>
      <c r="AA57" s="2"/>
      <c r="AB57" s="2"/>
    </row>
    <row r="58" spans="1:28" ht="97.15" customHeight="1" x14ac:dyDescent="0.2">
      <c r="A58" s="107"/>
      <c r="B58" s="110" t="s">
        <v>82</v>
      </c>
      <c r="C58" s="119">
        <v>6147.7</v>
      </c>
      <c r="D58" s="97">
        <v>4565.8</v>
      </c>
      <c r="E58" s="89">
        <f t="shared" si="0"/>
        <v>74.268425590058072</v>
      </c>
      <c r="F58" s="2"/>
      <c r="G58" s="3"/>
      <c r="H58" s="4"/>
      <c r="I58" s="4"/>
      <c r="K58" s="2"/>
      <c r="L58" s="2"/>
      <c r="M58" s="2"/>
      <c r="W58" s="1"/>
      <c r="X58" s="1"/>
      <c r="AA58" s="2"/>
      <c r="AB58" s="2"/>
    </row>
    <row r="59" spans="1:28" ht="55.9" customHeight="1" x14ac:dyDescent="0.2">
      <c r="A59" s="107"/>
      <c r="B59" s="109" t="s">
        <v>140</v>
      </c>
      <c r="C59" s="96"/>
      <c r="D59" s="97"/>
      <c r="E59" s="89"/>
      <c r="F59" s="2"/>
      <c r="G59" s="3"/>
      <c r="H59" s="4"/>
      <c r="I59" s="4"/>
      <c r="K59" s="2"/>
      <c r="L59" s="2"/>
      <c r="M59" s="2"/>
      <c r="W59" s="1"/>
      <c r="X59" s="1"/>
      <c r="AA59" s="2"/>
      <c r="AB59" s="2"/>
    </row>
    <row r="60" spans="1:28" ht="45" x14ac:dyDescent="0.2">
      <c r="A60" s="111"/>
      <c r="B60" s="110" t="s">
        <v>141</v>
      </c>
      <c r="C60" s="94"/>
      <c r="D60" s="72"/>
      <c r="E60" s="89"/>
      <c r="F60" s="2"/>
      <c r="G60" s="3"/>
      <c r="H60" s="4"/>
      <c r="I60" s="4"/>
      <c r="K60" s="2"/>
      <c r="L60" s="2"/>
      <c r="M60" s="2"/>
      <c r="W60" s="1"/>
      <c r="X60" s="1"/>
      <c r="AA60" s="2"/>
      <c r="AB60" s="2"/>
    </row>
    <row r="61" spans="1:28" ht="45" x14ac:dyDescent="0.2">
      <c r="A61" s="111"/>
      <c r="B61" s="110" t="s">
        <v>142</v>
      </c>
      <c r="C61" s="94"/>
      <c r="D61" s="72"/>
      <c r="E61" s="89"/>
      <c r="F61" s="2"/>
      <c r="G61" s="3"/>
      <c r="H61" s="4"/>
      <c r="I61" s="4"/>
      <c r="K61" s="2"/>
      <c r="L61" s="2"/>
      <c r="M61" s="2"/>
      <c r="W61" s="1"/>
      <c r="X61" s="1"/>
      <c r="AA61" s="2"/>
      <c r="AB61" s="2"/>
    </row>
    <row r="62" spans="1:28" ht="30" x14ac:dyDescent="0.2">
      <c r="A62" s="111"/>
      <c r="B62" s="110" t="s">
        <v>143</v>
      </c>
      <c r="C62" s="94"/>
      <c r="D62" s="72"/>
      <c r="E62" s="89"/>
      <c r="F62" s="2"/>
      <c r="G62" s="3"/>
      <c r="H62" s="4"/>
      <c r="I62" s="4"/>
      <c r="K62" s="2"/>
      <c r="L62" s="2"/>
      <c r="M62" s="2"/>
      <c r="W62" s="1"/>
      <c r="X62" s="1"/>
      <c r="AA62" s="2"/>
      <c r="AB62" s="2"/>
    </row>
    <row r="63" spans="1:28" x14ac:dyDescent="0.2">
      <c r="A63" s="106" t="s">
        <v>130</v>
      </c>
      <c r="B63" s="105" t="s">
        <v>129</v>
      </c>
      <c r="C63" s="104">
        <f>C64+C65+C82+C83+C84+C85+C87+C88+C86</f>
        <v>120379.05099999999</v>
      </c>
      <c r="D63" s="104">
        <f t="shared" ref="D63" si="4">D64+D65+D82+D83+D84+D85+D87+D88+D86</f>
        <v>80971.755779999992</v>
      </c>
      <c r="E63" s="89">
        <f t="shared" si="0"/>
        <v>67.263992453304851</v>
      </c>
      <c r="F63" s="2"/>
      <c r="G63" s="3"/>
      <c r="H63" s="4"/>
      <c r="I63" s="4"/>
      <c r="K63" s="2"/>
      <c r="L63" s="2"/>
      <c r="M63" s="2"/>
      <c r="W63" s="1"/>
      <c r="X63" s="1"/>
      <c r="AA63" s="2"/>
      <c r="AB63" s="2"/>
    </row>
    <row r="64" spans="1:28" ht="25.5" x14ac:dyDescent="0.2">
      <c r="A64" s="73" t="s">
        <v>105</v>
      </c>
      <c r="B64" s="70" t="s">
        <v>98</v>
      </c>
      <c r="C64" s="101">
        <v>2578.8000000000002</v>
      </c>
      <c r="D64" s="100">
        <v>977</v>
      </c>
      <c r="E64" s="89">
        <f t="shared" si="0"/>
        <v>37.885838374437718</v>
      </c>
      <c r="F64" s="2"/>
      <c r="G64" s="3"/>
      <c r="H64" s="4"/>
      <c r="I64" s="4"/>
      <c r="K64" s="2"/>
      <c r="L64" s="2"/>
      <c r="M64" s="2"/>
      <c r="W64" s="1"/>
      <c r="X64" s="1"/>
      <c r="AA64" s="2"/>
      <c r="AB64" s="2"/>
    </row>
    <row r="65" spans="1:28" ht="42.75" customHeight="1" x14ac:dyDescent="0.2">
      <c r="A65" s="73" t="s">
        <v>104</v>
      </c>
      <c r="B65" s="74" t="s">
        <v>74</v>
      </c>
      <c r="C65" s="99">
        <f>C66+C67+C68+C69+C70+C71+C72+C73+C74+C75+C76+C77+C78+C79+C80+C81</f>
        <v>67022.469999999987</v>
      </c>
      <c r="D65" s="99">
        <f>D66+D67+D68+D69+D70+D71+D72+D73+D74+D75+D76+D77+D78+D79+D80+D81</f>
        <v>56835.731199999995</v>
      </c>
      <c r="E65" s="89">
        <f t="shared" si="0"/>
        <v>84.801009571864498</v>
      </c>
      <c r="F65" s="3"/>
      <c r="G65" s="3"/>
      <c r="H65" s="4"/>
      <c r="I65" s="4"/>
      <c r="K65" s="2"/>
      <c r="L65" s="2"/>
      <c r="M65" s="2"/>
      <c r="W65" s="1"/>
      <c r="X65" s="1"/>
      <c r="AA65" s="2"/>
      <c r="AB65" s="2"/>
    </row>
    <row r="66" spans="1:28" ht="114.75" x14ac:dyDescent="0.2">
      <c r="A66" s="73" t="s">
        <v>73</v>
      </c>
      <c r="B66" s="70" t="s">
        <v>84</v>
      </c>
      <c r="C66" s="118">
        <v>1123.27</v>
      </c>
      <c r="D66" s="118">
        <v>1028.1659999999999</v>
      </c>
      <c r="E66" s="89">
        <f t="shared" si="0"/>
        <v>91.533291194459025</v>
      </c>
      <c r="F66" s="3"/>
      <c r="G66" s="3"/>
      <c r="H66" s="4"/>
      <c r="I66" s="4"/>
      <c r="K66" s="2"/>
      <c r="L66" s="2"/>
      <c r="M66" s="2"/>
      <c r="W66" s="1"/>
      <c r="X66" s="1"/>
      <c r="AA66" s="2"/>
      <c r="AB66" s="2"/>
    </row>
    <row r="67" spans="1:28" ht="38.25" x14ac:dyDescent="0.2">
      <c r="A67" s="73" t="s">
        <v>104</v>
      </c>
      <c r="B67" s="70" t="s">
        <v>85</v>
      </c>
      <c r="C67" s="101">
        <v>882.7</v>
      </c>
      <c r="D67" s="118">
        <v>441.34800000000001</v>
      </c>
      <c r="E67" s="89">
        <f t="shared" si="0"/>
        <v>49.999773422453835</v>
      </c>
      <c r="F67" s="3"/>
      <c r="G67" s="3"/>
      <c r="H67" s="4"/>
      <c r="I67" s="4"/>
      <c r="K67" s="2"/>
      <c r="L67" s="2"/>
      <c r="M67" s="2"/>
      <c r="W67" s="1"/>
      <c r="X67" s="1"/>
      <c r="AA67" s="2"/>
      <c r="AB67" s="2"/>
    </row>
    <row r="68" spans="1:28" ht="114.75" x14ac:dyDescent="0.2">
      <c r="A68" s="73" t="s">
        <v>104</v>
      </c>
      <c r="B68" s="70" t="s">
        <v>86</v>
      </c>
      <c r="C68" s="101">
        <v>548.29999999999995</v>
      </c>
      <c r="D68" s="118">
        <v>252</v>
      </c>
      <c r="E68" s="89">
        <f t="shared" si="0"/>
        <v>45.960240744118188</v>
      </c>
      <c r="F68" s="3"/>
      <c r="G68" s="3"/>
      <c r="H68" s="4"/>
      <c r="I68" s="4"/>
      <c r="K68" s="2"/>
      <c r="L68" s="2"/>
      <c r="M68" s="2"/>
      <c r="W68" s="1"/>
      <c r="X68" s="1"/>
      <c r="AA68" s="2"/>
      <c r="AB68" s="2"/>
    </row>
    <row r="69" spans="1:28" ht="140.25" x14ac:dyDescent="0.2">
      <c r="A69" s="73" t="s">
        <v>104</v>
      </c>
      <c r="B69" s="70" t="s">
        <v>95</v>
      </c>
      <c r="C69" s="101">
        <v>44701</v>
      </c>
      <c r="D69" s="118">
        <v>40956.1</v>
      </c>
      <c r="E69" s="89">
        <f t="shared" si="0"/>
        <v>91.622335070803786</v>
      </c>
      <c r="F69" s="3"/>
      <c r="G69" s="3"/>
      <c r="H69" s="4"/>
      <c r="I69" s="4"/>
      <c r="K69" s="2"/>
      <c r="L69" s="2"/>
      <c r="M69" s="2"/>
      <c r="W69" s="1"/>
      <c r="X69" s="1"/>
      <c r="AA69" s="2"/>
      <c r="AB69" s="2"/>
    </row>
    <row r="70" spans="1:28" ht="63.75" x14ac:dyDescent="0.2">
      <c r="A70" s="73" t="s">
        <v>73</v>
      </c>
      <c r="B70" s="70" t="s">
        <v>90</v>
      </c>
      <c r="C70" s="101">
        <v>0</v>
      </c>
      <c r="D70" s="100">
        <v>0</v>
      </c>
      <c r="E70" s="89"/>
      <c r="F70" s="3"/>
      <c r="G70" s="3"/>
      <c r="H70" s="4"/>
      <c r="I70" s="4"/>
      <c r="K70" s="2"/>
      <c r="L70" s="2"/>
      <c r="M70" s="2"/>
      <c r="W70" s="1"/>
      <c r="X70" s="1"/>
      <c r="AA70" s="2"/>
      <c r="AB70" s="2"/>
    </row>
    <row r="71" spans="1:28" ht="63.75" x14ac:dyDescent="0.2">
      <c r="A71" s="73" t="s">
        <v>73</v>
      </c>
      <c r="B71" s="70" t="s">
        <v>88</v>
      </c>
      <c r="C71" s="101">
        <v>15513</v>
      </c>
      <c r="D71" s="118">
        <v>12046.691000000001</v>
      </c>
      <c r="E71" s="89">
        <f t="shared" si="0"/>
        <v>77.655456713723979</v>
      </c>
      <c r="F71" s="3"/>
      <c r="G71" s="3"/>
      <c r="H71" s="4"/>
      <c r="I71" s="4"/>
      <c r="K71" s="2"/>
      <c r="L71" s="2"/>
      <c r="M71" s="2"/>
      <c r="W71" s="1"/>
      <c r="X71" s="1"/>
      <c r="AA71" s="2"/>
      <c r="AB71" s="2"/>
    </row>
    <row r="72" spans="1:28" ht="63.75" x14ac:dyDescent="0.2">
      <c r="A72" s="73" t="s">
        <v>104</v>
      </c>
      <c r="B72" s="70" t="s">
        <v>89</v>
      </c>
      <c r="C72" s="101">
        <v>0</v>
      </c>
      <c r="D72" s="100">
        <v>0</v>
      </c>
      <c r="E72" s="89"/>
      <c r="F72" s="3"/>
      <c r="G72" s="3"/>
      <c r="H72" s="4"/>
      <c r="I72" s="4"/>
      <c r="K72" s="2"/>
      <c r="L72" s="2"/>
      <c r="M72" s="2"/>
      <c r="W72" s="1"/>
      <c r="X72" s="1"/>
      <c r="AA72" s="2"/>
      <c r="AB72" s="2"/>
    </row>
    <row r="73" spans="1:28" ht="38.25" x14ac:dyDescent="0.2">
      <c r="A73" s="73" t="s">
        <v>104</v>
      </c>
      <c r="B73" s="70" t="s">
        <v>91</v>
      </c>
      <c r="C73" s="101">
        <v>580.70000000000005</v>
      </c>
      <c r="D73" s="118">
        <v>290.35199999999998</v>
      </c>
      <c r="E73" s="89">
        <f t="shared" si="0"/>
        <v>50.000344411916643</v>
      </c>
      <c r="F73" s="3"/>
      <c r="G73" s="3"/>
      <c r="H73" s="4"/>
      <c r="I73" s="4"/>
      <c r="K73" s="2"/>
      <c r="L73" s="2"/>
      <c r="M73" s="2"/>
      <c r="W73" s="1"/>
      <c r="X73" s="1"/>
      <c r="AA73" s="2"/>
      <c r="AB73" s="2"/>
    </row>
    <row r="74" spans="1:28" ht="102" x14ac:dyDescent="0.2">
      <c r="A74" s="73" t="s">
        <v>104</v>
      </c>
      <c r="B74" s="70" t="s">
        <v>92</v>
      </c>
      <c r="C74" s="101">
        <v>725.4</v>
      </c>
      <c r="D74" s="118">
        <v>355.86799999999999</v>
      </c>
      <c r="E74" s="89">
        <f t="shared" ref="E74:E96" si="5">D74/C74*100</f>
        <v>49.05817480011028</v>
      </c>
      <c r="F74" s="3"/>
      <c r="G74" s="3"/>
      <c r="H74" s="4"/>
      <c r="I74" s="4"/>
      <c r="K74" s="2"/>
      <c r="L74" s="2"/>
      <c r="M74" s="2"/>
      <c r="W74" s="1"/>
      <c r="X74" s="1"/>
      <c r="AA74" s="2"/>
      <c r="AB74" s="2"/>
    </row>
    <row r="75" spans="1:28" ht="51" x14ac:dyDescent="0.2">
      <c r="A75" s="73" t="s">
        <v>104</v>
      </c>
      <c r="B75" s="70" t="s">
        <v>75</v>
      </c>
      <c r="C75" s="101">
        <v>639.4</v>
      </c>
      <c r="D75" s="118">
        <v>222.1</v>
      </c>
      <c r="E75" s="89">
        <f t="shared" si="5"/>
        <v>34.735689709102289</v>
      </c>
      <c r="F75" s="3"/>
      <c r="G75" s="3"/>
      <c r="H75" s="4"/>
      <c r="I75" s="4"/>
      <c r="K75" s="2"/>
      <c r="L75" s="2"/>
      <c r="M75" s="2"/>
      <c r="W75" s="1"/>
      <c r="X75" s="1"/>
      <c r="AA75" s="2"/>
      <c r="AB75" s="2"/>
    </row>
    <row r="76" spans="1:28" ht="89.25" x14ac:dyDescent="0.2">
      <c r="A76" s="73" t="s">
        <v>104</v>
      </c>
      <c r="B76" s="70" t="s">
        <v>87</v>
      </c>
      <c r="C76" s="94">
        <v>1629</v>
      </c>
      <c r="D76" s="118">
        <v>814.5</v>
      </c>
      <c r="E76" s="89">
        <f t="shared" si="5"/>
        <v>50</v>
      </c>
      <c r="F76" s="3"/>
      <c r="G76" s="3"/>
      <c r="H76" s="4"/>
      <c r="I76" s="4"/>
      <c r="K76" s="2"/>
      <c r="L76" s="2"/>
      <c r="M76" s="2"/>
      <c r="W76" s="1"/>
      <c r="X76" s="1"/>
      <c r="AA76" s="2"/>
      <c r="AB76" s="2"/>
    </row>
    <row r="77" spans="1:28" ht="25.5" x14ac:dyDescent="0.2">
      <c r="A77" s="73" t="s">
        <v>104</v>
      </c>
      <c r="B77" s="70" t="s">
        <v>113</v>
      </c>
      <c r="C77" s="101">
        <v>96</v>
      </c>
      <c r="D77" s="118">
        <v>38.406199999999998</v>
      </c>
      <c r="E77" s="89">
        <f t="shared" si="5"/>
        <v>40.006458333333335</v>
      </c>
      <c r="F77" s="3"/>
      <c r="G77" s="3"/>
      <c r="H77" s="4"/>
      <c r="I77" s="4"/>
      <c r="K77" s="2"/>
      <c r="L77" s="2"/>
      <c r="M77" s="2"/>
      <c r="W77" s="1"/>
      <c r="X77" s="1"/>
      <c r="AA77" s="2"/>
      <c r="AB77" s="2"/>
    </row>
    <row r="78" spans="1:28" ht="51" x14ac:dyDescent="0.2">
      <c r="A78" s="73" t="s">
        <v>104</v>
      </c>
      <c r="B78" s="70" t="s">
        <v>96</v>
      </c>
      <c r="C78" s="101">
        <v>191.5</v>
      </c>
      <c r="D78" s="118">
        <v>0</v>
      </c>
      <c r="E78" s="89">
        <f t="shared" si="5"/>
        <v>0</v>
      </c>
      <c r="F78" s="3"/>
      <c r="G78" s="3"/>
      <c r="H78" s="4"/>
      <c r="I78" s="4"/>
      <c r="K78" s="2"/>
      <c r="L78" s="2"/>
      <c r="M78" s="2"/>
      <c r="W78" s="1"/>
      <c r="X78" s="1"/>
      <c r="AA78" s="2"/>
      <c r="AB78" s="2"/>
    </row>
    <row r="79" spans="1:28" ht="38.25" x14ac:dyDescent="0.2">
      <c r="A79" s="73" t="s">
        <v>104</v>
      </c>
      <c r="B79" s="70" t="s">
        <v>99</v>
      </c>
      <c r="C79" s="101">
        <v>2</v>
      </c>
      <c r="D79" s="100">
        <v>0</v>
      </c>
      <c r="E79" s="89">
        <f t="shared" si="5"/>
        <v>0</v>
      </c>
      <c r="F79" s="3"/>
      <c r="G79" s="3"/>
      <c r="H79" s="4"/>
      <c r="I79" s="4"/>
      <c r="K79" s="2"/>
      <c r="L79" s="2"/>
      <c r="M79" s="2"/>
      <c r="W79" s="1"/>
      <c r="X79" s="1"/>
      <c r="AA79" s="2"/>
      <c r="AB79" s="2"/>
    </row>
    <row r="80" spans="1:28" ht="14.25" x14ac:dyDescent="0.2">
      <c r="A80" s="73" t="s">
        <v>104</v>
      </c>
      <c r="B80" s="70" t="s">
        <v>117</v>
      </c>
      <c r="C80" s="101">
        <v>318</v>
      </c>
      <c r="D80" s="118">
        <v>318</v>
      </c>
      <c r="E80" s="89">
        <f t="shared" si="5"/>
        <v>100</v>
      </c>
      <c r="F80" s="3"/>
      <c r="G80" s="3"/>
      <c r="H80" s="4"/>
      <c r="I80" s="4"/>
      <c r="K80" s="2"/>
      <c r="L80" s="2"/>
      <c r="M80" s="2"/>
      <c r="W80" s="1"/>
      <c r="X80" s="1"/>
      <c r="AA80" s="2"/>
      <c r="AB80" s="2"/>
    </row>
    <row r="81" spans="1:28" ht="51" x14ac:dyDescent="0.2">
      <c r="A81" s="73" t="s">
        <v>104</v>
      </c>
      <c r="B81" s="86" t="s">
        <v>118</v>
      </c>
      <c r="C81" s="101">
        <v>72.2</v>
      </c>
      <c r="D81" s="118">
        <v>72.2</v>
      </c>
      <c r="E81" s="89">
        <f t="shared" si="5"/>
        <v>100</v>
      </c>
      <c r="F81" s="3"/>
      <c r="G81" s="3"/>
      <c r="H81" s="4"/>
      <c r="I81" s="4"/>
      <c r="K81" s="2"/>
      <c r="L81" s="2"/>
      <c r="M81" s="2"/>
      <c r="W81" s="1"/>
      <c r="X81" s="1"/>
      <c r="AA81" s="2"/>
      <c r="AB81" s="2"/>
    </row>
    <row r="82" spans="1:28" ht="38.25" x14ac:dyDescent="0.2">
      <c r="A82" s="73" t="s">
        <v>121</v>
      </c>
      <c r="B82" s="88" t="s">
        <v>122</v>
      </c>
      <c r="C82" s="101">
        <v>5894.35</v>
      </c>
      <c r="D82" s="118">
        <v>2864.3690000000001</v>
      </c>
      <c r="E82" s="89">
        <f t="shared" si="5"/>
        <v>48.595163164725541</v>
      </c>
      <c r="F82" s="3"/>
      <c r="G82" s="3"/>
      <c r="H82" s="4"/>
      <c r="I82" s="4"/>
      <c r="K82" s="2"/>
      <c r="L82" s="2"/>
      <c r="M82" s="2"/>
      <c r="W82" s="1"/>
      <c r="X82" s="1"/>
      <c r="AA82" s="2"/>
      <c r="AB82" s="2"/>
    </row>
    <row r="83" spans="1:28" ht="38.25" x14ac:dyDescent="0.2">
      <c r="A83" s="73" t="s">
        <v>106</v>
      </c>
      <c r="B83" s="70" t="s">
        <v>97</v>
      </c>
      <c r="C83" s="101">
        <v>39.298999999999999</v>
      </c>
      <c r="D83" s="100">
        <v>0</v>
      </c>
      <c r="E83" s="89">
        <f t="shared" si="5"/>
        <v>0</v>
      </c>
      <c r="F83" s="3"/>
      <c r="G83" s="3"/>
      <c r="H83" s="4"/>
      <c r="I83" s="4"/>
      <c r="K83" s="2"/>
      <c r="L83" s="2"/>
      <c r="M83" s="2"/>
      <c r="W83" s="1"/>
      <c r="X83" s="1"/>
      <c r="AA83" s="2"/>
      <c r="AB83" s="2"/>
    </row>
    <row r="84" spans="1:28" ht="25.5" x14ac:dyDescent="0.2">
      <c r="A84" s="73" t="s">
        <v>119</v>
      </c>
      <c r="B84" s="87" t="s">
        <v>120</v>
      </c>
      <c r="C84" s="94">
        <v>0</v>
      </c>
      <c r="D84" s="100">
        <v>0</v>
      </c>
      <c r="E84" s="89"/>
      <c r="F84" s="3"/>
      <c r="G84" s="3"/>
      <c r="H84" s="4"/>
      <c r="I84" s="4"/>
      <c r="K84" s="2"/>
      <c r="L84" s="2"/>
      <c r="M84" s="2"/>
      <c r="W84" s="1"/>
      <c r="X84" s="1"/>
      <c r="AA84" s="2"/>
      <c r="AB84" s="2"/>
    </row>
    <row r="85" spans="1:28" ht="114.75" x14ac:dyDescent="0.2">
      <c r="A85" s="73" t="s">
        <v>107</v>
      </c>
      <c r="B85" s="70" t="s">
        <v>83</v>
      </c>
      <c r="C85" s="101">
        <v>982.4</v>
      </c>
      <c r="D85" s="118">
        <v>975.80157999999994</v>
      </c>
      <c r="E85" s="89">
        <f t="shared" si="5"/>
        <v>99.328336726384364</v>
      </c>
      <c r="F85" s="3"/>
      <c r="G85" s="3"/>
      <c r="H85" s="4"/>
      <c r="I85" s="4"/>
      <c r="K85" s="2"/>
      <c r="L85" s="2"/>
      <c r="M85" s="2"/>
      <c r="W85" s="1"/>
      <c r="X85" s="1"/>
      <c r="AA85" s="2"/>
      <c r="AB85" s="2"/>
    </row>
    <row r="86" spans="1:28" ht="25.5" x14ac:dyDescent="0.2">
      <c r="A86" s="107" t="s">
        <v>135</v>
      </c>
      <c r="B86" s="103" t="s">
        <v>136</v>
      </c>
      <c r="C86" s="101">
        <v>32323.232</v>
      </c>
      <c r="D86" s="118">
        <v>15747.852000000001</v>
      </c>
      <c r="E86" s="89">
        <f t="shared" si="5"/>
        <v>48.719917612199175</v>
      </c>
      <c r="F86" s="3"/>
      <c r="G86" s="3"/>
      <c r="H86" s="4"/>
      <c r="I86" s="4"/>
      <c r="K86" s="2"/>
      <c r="L86" s="2"/>
      <c r="M86" s="2"/>
      <c r="W86" s="1"/>
      <c r="X86" s="1"/>
      <c r="AA86" s="2"/>
      <c r="AB86" s="2"/>
    </row>
    <row r="87" spans="1:28" ht="59.45" customHeight="1" x14ac:dyDescent="0.2">
      <c r="A87" s="73" t="s">
        <v>152</v>
      </c>
      <c r="B87" s="70" t="s">
        <v>94</v>
      </c>
      <c r="C87" s="101">
        <v>11352.3</v>
      </c>
      <c r="D87" s="118">
        <v>3477.9</v>
      </c>
      <c r="E87" s="89">
        <f t="shared" si="5"/>
        <v>30.636082555957827</v>
      </c>
      <c r="F87" s="3"/>
      <c r="G87" s="3"/>
      <c r="H87" s="4"/>
      <c r="I87" s="4"/>
      <c r="K87" s="2"/>
      <c r="L87" s="2"/>
      <c r="M87" s="2"/>
      <c r="W87" s="1"/>
      <c r="X87" s="1"/>
      <c r="AA87" s="2"/>
      <c r="AB87" s="2"/>
    </row>
    <row r="88" spans="1:28" ht="32.25" customHeight="1" x14ac:dyDescent="0.2">
      <c r="A88" s="73" t="s">
        <v>108</v>
      </c>
      <c r="B88" s="75" t="s">
        <v>76</v>
      </c>
      <c r="C88" s="99">
        <f t="shared" ref="C88" si="6">C89</f>
        <v>186.2</v>
      </c>
      <c r="D88" s="99">
        <f>D89</f>
        <v>93.102000000000004</v>
      </c>
      <c r="E88" s="89">
        <f t="shared" si="5"/>
        <v>50.00107411385607</v>
      </c>
      <c r="F88" s="2"/>
      <c r="H88" s="2"/>
      <c r="I88" s="3"/>
      <c r="J88" s="4"/>
      <c r="K88" s="4"/>
      <c r="L88" s="2"/>
      <c r="M88" s="2"/>
      <c r="Y88" s="1"/>
      <c r="Z88" s="1"/>
      <c r="AA88" s="2"/>
      <c r="AB88" s="2"/>
    </row>
    <row r="89" spans="1:28" ht="25.5" x14ac:dyDescent="0.2">
      <c r="A89" s="73" t="s">
        <v>116</v>
      </c>
      <c r="B89" s="70" t="s">
        <v>93</v>
      </c>
      <c r="C89" s="101">
        <v>186.2</v>
      </c>
      <c r="D89" s="122">
        <v>93.102000000000004</v>
      </c>
      <c r="E89" s="89">
        <f t="shared" si="5"/>
        <v>50.00107411385607</v>
      </c>
      <c r="F89" s="2"/>
      <c r="H89" s="2"/>
      <c r="I89" s="3"/>
      <c r="J89" s="4"/>
      <c r="K89" s="4"/>
      <c r="L89" s="2"/>
      <c r="M89" s="2"/>
      <c r="Y89" s="1"/>
      <c r="Z89" s="1"/>
      <c r="AA89" s="2"/>
      <c r="AB89" s="2"/>
    </row>
    <row r="90" spans="1:28" ht="14.25" x14ac:dyDescent="0.2">
      <c r="A90" s="117" t="s">
        <v>148</v>
      </c>
      <c r="B90" s="113" t="s">
        <v>149</v>
      </c>
      <c r="C90" s="104">
        <f>C91+C92+C93</f>
        <v>4211.3600000000006</v>
      </c>
      <c r="D90" s="104">
        <f>D91+D92+D93+D94</f>
        <v>2545.2369999999996</v>
      </c>
      <c r="E90" s="89">
        <f t="shared" si="5"/>
        <v>60.437412142395786</v>
      </c>
      <c r="F90" s="2"/>
      <c r="H90" s="2"/>
      <c r="I90" s="3"/>
      <c r="J90" s="4"/>
      <c r="K90" s="4"/>
      <c r="L90" s="2"/>
      <c r="M90" s="2"/>
      <c r="Y90" s="1"/>
      <c r="Z90" s="1"/>
      <c r="AA90" s="2"/>
      <c r="AB90" s="2"/>
    </row>
    <row r="91" spans="1:28" ht="51" x14ac:dyDescent="0.2">
      <c r="A91" s="73" t="s">
        <v>128</v>
      </c>
      <c r="B91" s="108" t="s">
        <v>144</v>
      </c>
      <c r="C91" s="101">
        <v>3846.26</v>
      </c>
      <c r="D91" s="122">
        <v>2308.1779999999999</v>
      </c>
      <c r="E91" s="89">
        <f t="shared" si="5"/>
        <v>60.010971697181148</v>
      </c>
      <c r="F91" s="2"/>
      <c r="H91" s="2"/>
      <c r="I91" s="3"/>
      <c r="J91" s="4"/>
      <c r="K91" s="4"/>
      <c r="L91" s="2"/>
      <c r="M91" s="2"/>
      <c r="Y91" s="1"/>
      <c r="Z91" s="1"/>
      <c r="AA91" s="2"/>
      <c r="AB91" s="2"/>
    </row>
    <row r="92" spans="1:28" ht="90" x14ac:dyDescent="0.2">
      <c r="A92" s="73" t="s">
        <v>145</v>
      </c>
      <c r="B92" s="116" t="s">
        <v>146</v>
      </c>
      <c r="C92" s="101"/>
      <c r="D92" s="122"/>
      <c r="E92" s="89"/>
      <c r="F92" s="2"/>
      <c r="H92" s="2"/>
      <c r="I92" s="3"/>
      <c r="J92" s="4"/>
      <c r="K92" s="4"/>
      <c r="L92" s="2"/>
      <c r="M92" s="2"/>
      <c r="Y92" s="1"/>
      <c r="Z92" s="1"/>
      <c r="AA92" s="2"/>
      <c r="AB92" s="2"/>
    </row>
    <row r="93" spans="1:28" ht="75" x14ac:dyDescent="0.2">
      <c r="A93" s="73" t="s">
        <v>145</v>
      </c>
      <c r="B93" s="109" t="s">
        <v>147</v>
      </c>
      <c r="C93" s="101">
        <v>365.1</v>
      </c>
      <c r="D93" s="122">
        <v>226.761</v>
      </c>
      <c r="E93" s="89">
        <f t="shared" si="5"/>
        <v>62.109285127362355</v>
      </c>
      <c r="F93" s="2"/>
      <c r="H93" s="2"/>
      <c r="I93" s="3"/>
      <c r="J93" s="4"/>
      <c r="K93" s="4"/>
      <c r="L93" s="2"/>
      <c r="M93" s="2"/>
      <c r="Y93" s="1"/>
      <c r="Z93" s="1"/>
      <c r="AA93" s="2"/>
      <c r="AB93" s="2"/>
    </row>
    <row r="94" spans="1:28" ht="60" customHeight="1" x14ac:dyDescent="0.2">
      <c r="A94" s="73" t="s">
        <v>155</v>
      </c>
      <c r="B94" s="109" t="s">
        <v>156</v>
      </c>
      <c r="C94" s="101"/>
      <c r="D94" s="122">
        <v>10.298</v>
      </c>
      <c r="E94" s="89"/>
      <c r="F94" s="2"/>
      <c r="H94" s="2"/>
      <c r="I94" s="3"/>
      <c r="J94" s="4"/>
      <c r="K94" s="4"/>
      <c r="L94" s="2"/>
      <c r="M94" s="2"/>
      <c r="Y94" s="1"/>
      <c r="Z94" s="1"/>
      <c r="AA94" s="2"/>
      <c r="AB94" s="2"/>
    </row>
    <row r="95" spans="1:28" ht="39" thickBot="1" x14ac:dyDescent="0.25">
      <c r="A95" s="23" t="s">
        <v>138</v>
      </c>
      <c r="B95" s="115" t="s">
        <v>137</v>
      </c>
      <c r="C95" s="94">
        <v>0</v>
      </c>
      <c r="D95" s="122">
        <v>-3190.0210000000002</v>
      </c>
      <c r="E95" s="89"/>
      <c r="F95" s="2"/>
      <c r="H95" s="2"/>
      <c r="I95" s="3"/>
      <c r="J95" s="4"/>
      <c r="K95" s="4"/>
      <c r="L95" s="2"/>
      <c r="M95" s="2"/>
      <c r="Y95" s="1"/>
      <c r="Z95" s="1"/>
      <c r="AA95" s="2"/>
      <c r="AB95" s="2"/>
    </row>
    <row r="96" spans="1:28" ht="14.25" x14ac:dyDescent="0.2">
      <c r="A96" s="76"/>
      <c r="B96" s="77" t="s">
        <v>59</v>
      </c>
      <c r="C96" s="16">
        <f>C9+C44</f>
        <v>215255.47399999999</v>
      </c>
      <c r="D96" s="16">
        <f>D9+D44+D95</f>
        <v>130158.75877999999</v>
      </c>
      <c r="E96" s="89">
        <f t="shared" si="5"/>
        <v>60.467107461341499</v>
      </c>
      <c r="F96" s="2"/>
      <c r="H96" s="2"/>
      <c r="I96" s="3"/>
      <c r="J96" s="4"/>
      <c r="K96" s="4"/>
      <c r="L96" s="2"/>
      <c r="M96" s="2"/>
      <c r="Y96" s="1"/>
      <c r="Z96" s="1"/>
      <c r="AA96" s="2"/>
      <c r="AB96" s="2"/>
    </row>
    <row r="97" spans="1:28" ht="14.25" x14ac:dyDescent="0.2">
      <c r="A97" s="41"/>
      <c r="B97" s="42"/>
      <c r="C97" s="40"/>
      <c r="D97" s="43"/>
      <c r="E97" s="43"/>
      <c r="F97" s="2"/>
      <c r="H97" s="2"/>
      <c r="I97" s="3"/>
      <c r="J97" s="4"/>
      <c r="K97" s="4"/>
      <c r="L97" s="2"/>
      <c r="M97" s="2"/>
      <c r="Y97" s="1"/>
      <c r="Z97" s="1"/>
      <c r="AA97" s="2"/>
      <c r="AB97" s="2"/>
    </row>
    <row r="98" spans="1:28" ht="14.25" x14ac:dyDescent="0.2">
      <c r="A98" s="41"/>
      <c r="B98" s="42"/>
      <c r="C98" s="40"/>
      <c r="D98" s="43"/>
      <c r="E98" s="43"/>
      <c r="F98" s="2"/>
      <c r="H98" s="2"/>
      <c r="I98" s="3"/>
      <c r="J98" s="4"/>
      <c r="K98" s="4"/>
      <c r="L98" s="2"/>
      <c r="M98" s="2"/>
      <c r="Y98" s="1"/>
      <c r="Z98" s="1"/>
      <c r="AA98" s="2"/>
      <c r="AB98" s="2"/>
    </row>
    <row r="99" spans="1:28" ht="14.25" x14ac:dyDescent="0.2">
      <c r="A99" s="41"/>
      <c r="B99" s="42"/>
      <c r="C99" s="40"/>
      <c r="D99" s="43"/>
      <c r="E99" s="43"/>
      <c r="F99" s="2"/>
      <c r="H99" s="2"/>
      <c r="I99" s="3"/>
      <c r="J99" s="4"/>
      <c r="K99" s="4"/>
      <c r="L99" s="2"/>
      <c r="M99" s="2"/>
      <c r="Y99" s="1"/>
      <c r="Z99" s="1"/>
      <c r="AA99" s="2"/>
      <c r="AB99" s="2"/>
    </row>
    <row r="100" spans="1:28" ht="14.25" x14ac:dyDescent="0.2">
      <c r="A100" s="41"/>
      <c r="B100" s="42"/>
      <c r="C100" s="40"/>
      <c r="D100" s="43"/>
      <c r="E100" s="43"/>
      <c r="F100" s="2"/>
      <c r="H100" s="2"/>
      <c r="I100" s="3"/>
      <c r="J100" s="4"/>
      <c r="K100" s="4"/>
      <c r="L100" s="2"/>
      <c r="M100" s="2"/>
      <c r="Y100" s="1"/>
      <c r="Z100" s="1"/>
      <c r="AA100" s="2"/>
      <c r="AB100" s="2"/>
    </row>
    <row r="101" spans="1:28" ht="14.25" x14ac:dyDescent="0.2">
      <c r="A101" s="41"/>
      <c r="B101" s="42"/>
      <c r="C101" s="40"/>
      <c r="D101" s="43"/>
      <c r="E101" s="43"/>
      <c r="F101" s="2"/>
      <c r="H101" s="2"/>
      <c r="I101" s="3"/>
      <c r="J101" s="4"/>
      <c r="K101" s="4"/>
      <c r="L101" s="2"/>
      <c r="M101" s="2"/>
      <c r="Y101" s="1"/>
      <c r="Z101" s="1"/>
      <c r="AA101" s="2"/>
      <c r="AB101" s="2"/>
    </row>
    <row r="102" spans="1:28" ht="14.25" x14ac:dyDescent="0.2">
      <c r="A102" s="41"/>
      <c r="B102" s="42"/>
      <c r="C102" s="40"/>
      <c r="D102" s="43"/>
      <c r="E102" s="43"/>
      <c r="F102" s="2"/>
      <c r="H102" s="2"/>
      <c r="I102" s="3"/>
      <c r="J102" s="4"/>
      <c r="K102" s="4"/>
      <c r="L102" s="2"/>
      <c r="M102" s="2"/>
      <c r="Y102" s="1"/>
      <c r="Z102" s="1"/>
      <c r="AA102" s="2"/>
      <c r="AB102" s="2"/>
    </row>
    <row r="103" spans="1:28" ht="14.25" x14ac:dyDescent="0.2">
      <c r="A103" s="41"/>
      <c r="B103" s="42"/>
      <c r="C103" s="40"/>
      <c r="D103" s="43"/>
      <c r="E103" s="43"/>
      <c r="F103" s="2"/>
      <c r="H103" s="2"/>
      <c r="I103" s="3"/>
      <c r="J103" s="4"/>
      <c r="K103" s="4"/>
      <c r="L103" s="2"/>
      <c r="M103" s="2"/>
      <c r="Y103" s="1"/>
      <c r="Z103" s="1"/>
      <c r="AA103" s="2"/>
      <c r="AB103" s="2"/>
    </row>
    <row r="104" spans="1:28" ht="14.25" x14ac:dyDescent="0.2">
      <c r="A104" s="41"/>
      <c r="B104" s="42"/>
      <c r="C104" s="40"/>
      <c r="D104" s="43"/>
      <c r="E104" s="43"/>
      <c r="F104" s="2"/>
      <c r="H104" s="2"/>
      <c r="I104" s="3"/>
      <c r="J104" s="4"/>
      <c r="K104" s="4"/>
      <c r="L104" s="2"/>
      <c r="M104" s="2"/>
      <c r="Y104" s="1"/>
      <c r="Z104" s="1"/>
      <c r="AA104" s="2"/>
      <c r="AB104" s="2"/>
    </row>
    <row r="105" spans="1:28" ht="14.25" x14ac:dyDescent="0.2">
      <c r="A105" s="41"/>
      <c r="B105" s="42"/>
      <c r="C105" s="40"/>
      <c r="D105" s="43"/>
      <c r="E105" s="43"/>
      <c r="F105" s="2"/>
      <c r="H105" s="2"/>
      <c r="I105" s="3"/>
      <c r="J105" s="4"/>
      <c r="K105" s="4"/>
      <c r="L105" s="2"/>
      <c r="M105" s="2"/>
      <c r="Y105" s="1"/>
      <c r="Z105" s="1"/>
      <c r="AA105" s="2"/>
      <c r="AB105" s="2"/>
    </row>
    <row r="106" spans="1:28" ht="14.25" x14ac:dyDescent="0.2">
      <c r="A106" s="41"/>
      <c r="B106" s="42"/>
      <c r="C106" s="40"/>
      <c r="D106" s="43"/>
      <c r="E106" s="43"/>
      <c r="F106" s="2"/>
      <c r="H106" s="2"/>
      <c r="I106" s="3"/>
      <c r="J106" s="4"/>
      <c r="K106" s="4"/>
      <c r="L106" s="2"/>
      <c r="M106" s="2"/>
      <c r="Y106" s="1"/>
      <c r="Z106" s="1"/>
      <c r="AA106" s="2"/>
      <c r="AB106" s="2"/>
    </row>
    <row r="107" spans="1:28" ht="14.25" x14ac:dyDescent="0.2">
      <c r="A107" s="41"/>
      <c r="B107" s="42"/>
      <c r="C107" s="40"/>
      <c r="D107" s="43"/>
      <c r="E107" s="43"/>
      <c r="F107" s="2"/>
      <c r="H107" s="2"/>
      <c r="I107" s="3"/>
      <c r="J107" s="4"/>
      <c r="K107" s="4"/>
      <c r="L107" s="2"/>
      <c r="M107" s="2"/>
      <c r="Y107" s="1"/>
      <c r="Z107" s="1"/>
      <c r="AA107" s="2"/>
      <c r="AB107" s="2"/>
    </row>
    <row r="108" spans="1:28" ht="14.25" x14ac:dyDescent="0.2">
      <c r="A108" s="41"/>
      <c r="B108" s="42"/>
      <c r="C108" s="40"/>
      <c r="D108" s="43"/>
      <c r="E108" s="43"/>
      <c r="F108" s="2"/>
      <c r="H108" s="2"/>
      <c r="I108" s="3"/>
      <c r="J108" s="4"/>
      <c r="K108" s="4"/>
      <c r="L108" s="2"/>
      <c r="M108" s="2"/>
      <c r="Y108" s="1"/>
      <c r="Z108" s="1"/>
      <c r="AA108" s="2"/>
      <c r="AB108" s="2"/>
    </row>
    <row r="109" spans="1:28" ht="14.25" x14ac:dyDescent="0.2">
      <c r="A109" s="41"/>
      <c r="B109" s="42"/>
      <c r="C109" s="40"/>
      <c r="D109" s="43"/>
      <c r="E109" s="43"/>
      <c r="F109" s="2"/>
      <c r="H109" s="2"/>
      <c r="I109" s="3"/>
      <c r="J109" s="4"/>
      <c r="K109" s="4"/>
      <c r="L109" s="2"/>
      <c r="M109" s="2"/>
      <c r="Y109" s="1"/>
      <c r="Z109" s="1"/>
      <c r="AA109" s="2"/>
      <c r="AB109" s="2"/>
    </row>
    <row r="110" spans="1:28" ht="14.25" x14ac:dyDescent="0.2">
      <c r="A110" s="41"/>
      <c r="B110" s="42"/>
      <c r="C110" s="40"/>
      <c r="D110" s="43"/>
      <c r="E110" s="43"/>
      <c r="F110" s="2"/>
      <c r="H110" s="2"/>
      <c r="I110" s="3"/>
      <c r="J110" s="4"/>
      <c r="K110" s="4"/>
      <c r="L110" s="2"/>
      <c r="M110" s="2"/>
      <c r="Y110" s="1"/>
      <c r="Z110" s="1"/>
      <c r="AA110" s="2"/>
      <c r="AB110" s="2"/>
    </row>
    <row r="111" spans="1:28" ht="14.25" x14ac:dyDescent="0.2">
      <c r="A111" s="41"/>
      <c r="B111" s="42"/>
      <c r="C111" s="40"/>
      <c r="D111" s="43"/>
      <c r="E111" s="43"/>
      <c r="F111" s="2"/>
      <c r="H111" s="2"/>
      <c r="I111" s="3"/>
      <c r="J111" s="4"/>
      <c r="K111" s="4"/>
      <c r="L111" s="2"/>
      <c r="M111" s="2"/>
      <c r="Y111" s="1"/>
      <c r="Z111" s="1"/>
      <c r="AA111" s="2"/>
      <c r="AB111" s="2"/>
    </row>
    <row r="112" spans="1:28" ht="14.25" x14ac:dyDescent="0.2">
      <c r="A112" s="41"/>
      <c r="B112" s="42"/>
      <c r="C112" s="40"/>
      <c r="D112" s="43"/>
      <c r="E112" s="43"/>
      <c r="F112" s="2"/>
      <c r="H112" s="2"/>
      <c r="I112" s="3"/>
      <c r="J112" s="4"/>
      <c r="K112" s="4"/>
      <c r="L112" s="2"/>
      <c r="M112" s="2"/>
      <c r="Y112" s="1"/>
      <c r="Z112" s="1"/>
      <c r="AA112" s="2"/>
      <c r="AB112" s="2"/>
    </row>
    <row r="113" spans="1:28" ht="14.25" x14ac:dyDescent="0.2">
      <c r="A113" s="41"/>
      <c r="B113" s="42"/>
      <c r="C113" s="40"/>
      <c r="D113" s="43"/>
      <c r="E113" s="43"/>
      <c r="F113" s="2"/>
      <c r="H113" s="2"/>
      <c r="I113" s="3"/>
      <c r="J113" s="4"/>
      <c r="K113" s="4"/>
      <c r="L113" s="2"/>
      <c r="M113" s="2"/>
      <c r="Y113" s="1"/>
      <c r="Z113" s="1"/>
      <c r="AA113" s="2"/>
      <c r="AB113" s="2"/>
    </row>
    <row r="114" spans="1:28" ht="14.25" x14ac:dyDescent="0.2">
      <c r="A114" s="41"/>
      <c r="B114" s="42"/>
      <c r="C114" s="40"/>
      <c r="D114" s="43"/>
      <c r="E114" s="43"/>
      <c r="F114" s="2"/>
      <c r="H114" s="2"/>
      <c r="I114" s="3"/>
      <c r="J114" s="4"/>
      <c r="K114" s="4"/>
      <c r="L114" s="2"/>
      <c r="M114" s="2"/>
      <c r="Y114" s="1"/>
      <c r="Z114" s="1"/>
      <c r="AA114" s="2"/>
      <c r="AB114" s="2"/>
    </row>
    <row r="115" spans="1:28" ht="14.25" x14ac:dyDescent="0.2">
      <c r="A115" s="41"/>
      <c r="B115" s="42"/>
      <c r="C115" s="40"/>
      <c r="D115" s="43"/>
      <c r="E115" s="43"/>
      <c r="F115" s="2"/>
      <c r="H115" s="2"/>
      <c r="I115" s="3"/>
      <c r="J115" s="4"/>
      <c r="K115" s="4"/>
      <c r="L115" s="2"/>
      <c r="M115" s="2"/>
      <c r="Y115" s="1"/>
      <c r="Z115" s="1"/>
      <c r="AA115" s="2"/>
      <c r="AB115" s="2"/>
    </row>
    <row r="116" spans="1:28" ht="14.25" x14ac:dyDescent="0.2">
      <c r="A116" s="41"/>
      <c r="B116" s="42"/>
      <c r="C116" s="40"/>
      <c r="D116" s="43"/>
      <c r="E116" s="43"/>
      <c r="F116" s="2"/>
      <c r="H116" s="2"/>
      <c r="I116" s="3"/>
      <c r="J116" s="4"/>
      <c r="K116" s="4"/>
      <c r="L116" s="2"/>
      <c r="M116" s="2"/>
      <c r="Y116" s="1"/>
      <c r="Z116" s="1"/>
      <c r="AA116" s="2"/>
      <c r="AB116" s="2"/>
    </row>
    <row r="117" spans="1:28" ht="14.25" x14ac:dyDescent="0.2">
      <c r="A117" s="41"/>
      <c r="B117" s="42"/>
      <c r="C117" s="40"/>
      <c r="D117" s="43"/>
      <c r="E117" s="43"/>
      <c r="F117" s="2"/>
      <c r="H117" s="2"/>
      <c r="I117" s="3"/>
      <c r="J117" s="4"/>
      <c r="K117" s="4"/>
      <c r="L117" s="2"/>
      <c r="M117" s="2"/>
      <c r="Y117" s="1"/>
      <c r="Z117" s="1"/>
      <c r="AA117" s="2"/>
      <c r="AB117" s="2"/>
    </row>
    <row r="118" spans="1:28" ht="14.25" x14ac:dyDescent="0.2">
      <c r="A118" s="41"/>
      <c r="B118" s="42"/>
      <c r="C118" s="40"/>
      <c r="D118" s="43"/>
      <c r="E118" s="43"/>
      <c r="F118" s="2"/>
      <c r="H118" s="2"/>
      <c r="I118" s="3"/>
      <c r="J118" s="4"/>
      <c r="K118" s="4"/>
      <c r="L118" s="2"/>
      <c r="M118" s="2"/>
      <c r="Y118" s="1"/>
      <c r="Z118" s="1"/>
      <c r="AA118" s="2"/>
      <c r="AB118" s="2"/>
    </row>
    <row r="119" spans="1:28" ht="14.25" x14ac:dyDescent="0.2">
      <c r="A119" s="41"/>
      <c r="B119" s="42"/>
      <c r="C119" s="40"/>
      <c r="D119" s="43"/>
      <c r="E119" s="43"/>
      <c r="F119" s="2"/>
      <c r="H119" s="2"/>
      <c r="I119" s="3"/>
      <c r="J119" s="4"/>
      <c r="K119" s="4"/>
      <c r="L119" s="2"/>
      <c r="M119" s="2"/>
      <c r="Y119" s="1"/>
      <c r="Z119" s="1"/>
      <c r="AA119" s="2"/>
      <c r="AB119" s="2"/>
    </row>
    <row r="120" spans="1:28" ht="14.25" x14ac:dyDescent="0.2">
      <c r="A120" s="41"/>
      <c r="B120" s="42"/>
      <c r="C120" s="40"/>
      <c r="D120" s="43"/>
      <c r="E120" s="43"/>
      <c r="F120" s="2"/>
      <c r="H120" s="2"/>
      <c r="I120" s="3"/>
      <c r="J120" s="4"/>
      <c r="K120" s="4"/>
      <c r="L120" s="2"/>
      <c r="M120" s="2"/>
      <c r="Y120" s="1"/>
      <c r="Z120" s="1"/>
      <c r="AA120" s="2"/>
      <c r="AB120" s="2"/>
    </row>
    <row r="121" spans="1:28" ht="14.25" x14ac:dyDescent="0.2">
      <c r="A121" s="41"/>
      <c r="B121" s="42"/>
      <c r="C121" s="40"/>
      <c r="D121" s="43"/>
      <c r="E121" s="43"/>
      <c r="F121" s="2"/>
      <c r="H121" s="2"/>
      <c r="I121" s="3"/>
      <c r="J121" s="4"/>
      <c r="K121" s="4"/>
      <c r="L121" s="2"/>
      <c r="M121" s="2"/>
      <c r="Y121" s="1"/>
      <c r="Z121" s="1"/>
      <c r="AA121" s="2"/>
      <c r="AB121" s="2"/>
    </row>
    <row r="122" spans="1:28" ht="14.25" x14ac:dyDescent="0.2">
      <c r="A122" s="41"/>
      <c r="B122" s="42"/>
      <c r="C122" s="40"/>
      <c r="D122" s="43"/>
      <c r="E122" s="43"/>
      <c r="F122" s="2"/>
      <c r="H122" s="2"/>
      <c r="I122" s="3"/>
      <c r="J122" s="4"/>
      <c r="K122" s="4"/>
      <c r="L122" s="2"/>
      <c r="M122" s="2"/>
      <c r="Y122" s="1"/>
      <c r="Z122" s="1"/>
      <c r="AA122" s="2"/>
      <c r="AB122" s="2"/>
    </row>
    <row r="123" spans="1:28" ht="14.25" x14ac:dyDescent="0.2">
      <c r="A123" s="41"/>
      <c r="B123" s="42"/>
      <c r="C123" s="40"/>
      <c r="D123" s="43"/>
      <c r="E123" s="43"/>
      <c r="F123" s="2"/>
      <c r="H123" s="2"/>
      <c r="I123" s="3"/>
      <c r="J123" s="4"/>
      <c r="K123" s="4"/>
      <c r="L123" s="2"/>
      <c r="M123" s="2"/>
      <c r="Y123" s="1"/>
      <c r="Z123" s="1"/>
      <c r="AA123" s="2"/>
      <c r="AB123" s="2"/>
    </row>
    <row r="124" spans="1:28" ht="14.25" x14ac:dyDescent="0.2">
      <c r="A124" s="41"/>
      <c r="B124" s="42"/>
      <c r="C124" s="40"/>
      <c r="D124" s="43"/>
      <c r="E124" s="43"/>
      <c r="F124" s="2"/>
      <c r="H124" s="2"/>
      <c r="I124" s="3"/>
      <c r="J124" s="4"/>
      <c r="K124" s="4"/>
      <c r="L124" s="2"/>
      <c r="M124" s="2"/>
      <c r="Y124" s="1"/>
      <c r="Z124" s="1"/>
      <c r="AA124" s="2"/>
      <c r="AB124" s="2"/>
    </row>
    <row r="125" spans="1:28" ht="14.25" x14ac:dyDescent="0.2">
      <c r="A125" s="41"/>
      <c r="B125" s="42"/>
      <c r="C125" s="40"/>
      <c r="D125" s="43"/>
      <c r="E125" s="43"/>
      <c r="F125" s="2"/>
      <c r="H125" s="2"/>
      <c r="I125" s="3"/>
      <c r="J125" s="4"/>
      <c r="K125" s="4"/>
      <c r="L125" s="2"/>
      <c r="M125" s="2"/>
      <c r="Y125" s="1"/>
      <c r="Z125" s="1"/>
      <c r="AA125" s="2"/>
      <c r="AB125" s="2"/>
    </row>
    <row r="126" spans="1:28" ht="14.25" x14ac:dyDescent="0.2">
      <c r="A126" s="41"/>
      <c r="B126" s="42"/>
      <c r="C126" s="40"/>
      <c r="D126" s="43"/>
      <c r="E126" s="43"/>
      <c r="F126" s="2"/>
      <c r="H126" s="2"/>
      <c r="I126" s="3"/>
      <c r="J126" s="4"/>
      <c r="K126" s="4"/>
      <c r="L126" s="2"/>
      <c r="M126" s="2"/>
      <c r="Y126" s="1"/>
      <c r="Z126" s="1"/>
      <c r="AA126" s="2"/>
      <c r="AB126" s="2"/>
    </row>
    <row r="127" spans="1:28" ht="14.25" x14ac:dyDescent="0.2">
      <c r="A127" s="41"/>
      <c r="B127" s="42"/>
      <c r="C127" s="40"/>
      <c r="D127" s="43"/>
      <c r="E127" s="43"/>
      <c r="F127" s="2"/>
      <c r="H127" s="2"/>
      <c r="I127" s="3"/>
      <c r="J127" s="4"/>
      <c r="K127" s="4"/>
      <c r="L127" s="2"/>
      <c r="M127" s="2"/>
      <c r="Y127" s="1"/>
      <c r="Z127" s="1"/>
      <c r="AA127" s="2"/>
      <c r="AB127" s="2"/>
    </row>
    <row r="128" spans="1:28" ht="14.25" x14ac:dyDescent="0.2">
      <c r="A128" s="41"/>
      <c r="B128" s="42"/>
      <c r="C128" s="40"/>
      <c r="D128" s="43"/>
      <c r="E128" s="43"/>
      <c r="F128" s="2"/>
      <c r="H128" s="2"/>
      <c r="I128" s="3"/>
      <c r="J128" s="4"/>
      <c r="K128" s="4"/>
      <c r="L128" s="2"/>
      <c r="M128" s="2"/>
      <c r="Y128" s="1"/>
      <c r="Z128" s="1"/>
      <c r="AA128" s="2"/>
      <c r="AB128" s="2"/>
    </row>
    <row r="129" spans="1:28" ht="14.25" x14ac:dyDescent="0.2">
      <c r="A129" s="41"/>
      <c r="B129" s="42"/>
      <c r="C129" s="40"/>
      <c r="D129" s="43"/>
      <c r="E129" s="43"/>
      <c r="F129" s="2"/>
      <c r="H129" s="2"/>
      <c r="I129" s="3"/>
      <c r="J129" s="4"/>
      <c r="K129" s="4"/>
      <c r="L129" s="2"/>
      <c r="M129" s="2"/>
      <c r="Y129" s="1"/>
      <c r="Z129" s="1"/>
      <c r="AA129" s="2"/>
      <c r="AB129" s="2"/>
    </row>
    <row r="130" spans="1:28" ht="14.25" x14ac:dyDescent="0.2">
      <c r="A130" s="41"/>
      <c r="B130" s="42"/>
      <c r="C130" s="40"/>
      <c r="D130" s="43"/>
      <c r="E130" s="43"/>
      <c r="F130" s="2"/>
      <c r="H130" s="2"/>
      <c r="I130" s="3"/>
      <c r="J130" s="4"/>
      <c r="K130" s="4"/>
      <c r="L130" s="2"/>
      <c r="M130" s="2"/>
      <c r="Y130" s="1"/>
      <c r="Z130" s="1"/>
      <c r="AA130" s="2"/>
      <c r="AB130" s="2"/>
    </row>
    <row r="131" spans="1:28" ht="14.25" x14ac:dyDescent="0.2">
      <c r="A131" s="41"/>
      <c r="B131" s="42"/>
      <c r="C131" s="40"/>
      <c r="D131" s="43"/>
      <c r="E131" s="43"/>
      <c r="F131" s="2"/>
      <c r="H131" s="2"/>
      <c r="I131" s="3"/>
      <c r="J131" s="4"/>
      <c r="K131" s="4"/>
      <c r="L131" s="2"/>
      <c r="M131" s="2"/>
      <c r="Y131" s="1"/>
      <c r="Z131" s="1"/>
      <c r="AA131" s="2"/>
      <c r="AB131" s="2"/>
    </row>
    <row r="132" spans="1:28" ht="14.25" x14ac:dyDescent="0.2">
      <c r="A132" s="41"/>
      <c r="B132" s="42"/>
      <c r="C132" s="40"/>
      <c r="D132" s="43"/>
      <c r="E132" s="43"/>
      <c r="F132" s="2"/>
      <c r="H132" s="2"/>
      <c r="I132" s="3"/>
      <c r="J132" s="4"/>
      <c r="K132" s="4"/>
      <c r="L132" s="2"/>
      <c r="M132" s="2"/>
      <c r="Y132" s="1"/>
      <c r="Z132" s="1"/>
      <c r="AA132" s="2"/>
      <c r="AB132" s="2"/>
    </row>
    <row r="133" spans="1:28" ht="14.25" x14ac:dyDescent="0.2">
      <c r="A133" s="41"/>
      <c r="B133" s="42"/>
      <c r="C133" s="40"/>
      <c r="D133" s="43"/>
      <c r="E133" s="43"/>
      <c r="F133" s="2"/>
      <c r="H133" s="2"/>
      <c r="I133" s="3"/>
      <c r="J133" s="4"/>
      <c r="K133" s="4"/>
      <c r="L133" s="2"/>
      <c r="M133" s="2"/>
      <c r="Y133" s="1"/>
      <c r="Z133" s="1"/>
      <c r="AA133" s="2"/>
      <c r="AB133" s="2"/>
    </row>
    <row r="134" spans="1:28" ht="14.25" x14ac:dyDescent="0.2">
      <c r="A134" s="41"/>
      <c r="B134" s="42"/>
      <c r="C134" s="40"/>
      <c r="D134" s="43"/>
      <c r="E134" s="43"/>
      <c r="F134" s="2"/>
      <c r="H134" s="2"/>
      <c r="I134" s="3"/>
      <c r="J134" s="4"/>
      <c r="K134" s="4"/>
      <c r="L134" s="2"/>
      <c r="M134" s="2"/>
      <c r="Y134" s="1"/>
      <c r="Z134" s="1"/>
      <c r="AA134" s="2"/>
      <c r="AB134" s="2"/>
    </row>
    <row r="135" spans="1:28" ht="14.25" x14ac:dyDescent="0.2">
      <c r="A135" s="41"/>
      <c r="B135" s="42"/>
      <c r="C135" s="40"/>
      <c r="D135" s="43"/>
      <c r="E135" s="43"/>
      <c r="F135" s="2"/>
      <c r="H135" s="2"/>
      <c r="I135" s="3"/>
      <c r="J135" s="4"/>
      <c r="K135" s="4"/>
      <c r="L135" s="2"/>
      <c r="M135" s="2"/>
      <c r="Y135" s="1"/>
      <c r="Z135" s="1"/>
      <c r="AA135" s="2"/>
      <c r="AB135" s="2"/>
    </row>
    <row r="136" spans="1:28" ht="14.25" x14ac:dyDescent="0.2">
      <c r="A136" s="41"/>
      <c r="B136" s="42"/>
      <c r="C136" s="40"/>
      <c r="D136" s="43"/>
      <c r="E136" s="43"/>
      <c r="F136" s="2"/>
      <c r="H136" s="2"/>
      <c r="I136" s="3"/>
      <c r="J136" s="4"/>
      <c r="K136" s="4"/>
      <c r="L136" s="2"/>
      <c r="M136" s="2"/>
      <c r="Y136" s="1"/>
      <c r="Z136" s="1"/>
      <c r="AA136" s="2"/>
      <c r="AB136" s="2"/>
    </row>
    <row r="137" spans="1:28" ht="14.25" x14ac:dyDescent="0.2">
      <c r="A137" s="41"/>
      <c r="B137" s="42"/>
      <c r="C137" s="40"/>
      <c r="D137" s="43"/>
      <c r="E137" s="43"/>
      <c r="F137" s="2"/>
      <c r="H137" s="2"/>
      <c r="I137" s="3"/>
      <c r="J137" s="4"/>
      <c r="K137" s="4"/>
      <c r="L137" s="2"/>
      <c r="M137" s="2"/>
      <c r="Y137" s="1"/>
      <c r="Z137" s="1"/>
      <c r="AA137" s="2"/>
      <c r="AB137" s="2"/>
    </row>
    <row r="138" spans="1:28" ht="14.25" x14ac:dyDescent="0.2">
      <c r="A138" s="41"/>
      <c r="B138" s="42"/>
      <c r="C138" s="40"/>
      <c r="D138" s="43"/>
      <c r="E138" s="43"/>
      <c r="F138" s="2"/>
      <c r="H138" s="2"/>
      <c r="I138" s="3"/>
      <c r="J138" s="4"/>
      <c r="K138" s="4"/>
      <c r="L138" s="2"/>
      <c r="M138" s="2"/>
      <c r="Y138" s="1"/>
      <c r="Z138" s="1"/>
      <c r="AA138" s="2"/>
      <c r="AB138" s="2"/>
    </row>
    <row r="139" spans="1:28" ht="14.25" x14ac:dyDescent="0.2">
      <c r="A139" s="41"/>
      <c r="B139" s="42"/>
      <c r="C139" s="40"/>
      <c r="D139" s="43"/>
      <c r="E139" s="43"/>
      <c r="F139" s="2"/>
      <c r="H139" s="2"/>
      <c r="I139" s="3"/>
      <c r="J139" s="4"/>
      <c r="K139" s="4"/>
      <c r="L139" s="2"/>
      <c r="M139" s="2"/>
      <c r="Y139" s="1"/>
      <c r="Z139" s="1"/>
      <c r="AA139" s="2"/>
      <c r="AB139" s="2"/>
    </row>
    <row r="140" spans="1:28" ht="14.25" x14ac:dyDescent="0.2">
      <c r="A140" s="41"/>
      <c r="B140" s="42"/>
      <c r="C140" s="40"/>
      <c r="D140" s="43"/>
      <c r="E140" s="43"/>
      <c r="F140" s="2"/>
      <c r="H140" s="2"/>
      <c r="I140" s="3"/>
      <c r="J140" s="4"/>
      <c r="K140" s="4"/>
      <c r="L140" s="2"/>
      <c r="M140" s="2"/>
      <c r="Y140" s="1"/>
      <c r="Z140" s="1"/>
      <c r="AA140" s="2"/>
      <c r="AB140" s="2"/>
    </row>
    <row r="141" spans="1:28" ht="14.25" x14ac:dyDescent="0.2">
      <c r="A141" s="41"/>
      <c r="B141" s="42"/>
      <c r="C141" s="40"/>
      <c r="D141" s="43"/>
      <c r="E141" s="43"/>
      <c r="F141" s="2"/>
      <c r="H141" s="2"/>
      <c r="I141" s="3"/>
      <c r="J141" s="4"/>
      <c r="K141" s="4"/>
      <c r="L141" s="2"/>
      <c r="M141" s="2"/>
      <c r="Y141" s="1"/>
      <c r="Z141" s="1"/>
      <c r="AA141" s="2"/>
      <c r="AB141" s="2"/>
    </row>
    <row r="142" spans="1:28" ht="14.25" x14ac:dyDescent="0.2">
      <c r="A142" s="41"/>
      <c r="B142" s="42"/>
      <c r="C142" s="40"/>
      <c r="D142" s="43"/>
      <c r="E142" s="43"/>
      <c r="F142" s="2"/>
      <c r="H142" s="2"/>
      <c r="I142" s="3"/>
      <c r="J142" s="4"/>
      <c r="K142" s="4"/>
      <c r="L142" s="2"/>
      <c r="M142" s="2"/>
      <c r="Y142" s="1"/>
      <c r="Z142" s="1"/>
      <c r="AA142" s="2"/>
      <c r="AB142" s="2"/>
    </row>
    <row r="143" spans="1:28" ht="14.25" x14ac:dyDescent="0.2">
      <c r="A143" s="41"/>
      <c r="B143" s="42"/>
      <c r="C143" s="40"/>
      <c r="D143" s="43"/>
      <c r="E143" s="43"/>
      <c r="F143" s="2"/>
      <c r="H143" s="2"/>
      <c r="I143" s="3"/>
      <c r="J143" s="4"/>
      <c r="K143" s="4"/>
      <c r="L143" s="2"/>
      <c r="M143" s="2"/>
      <c r="Y143" s="1"/>
      <c r="Z143" s="1"/>
      <c r="AA143" s="2"/>
      <c r="AB143" s="2"/>
    </row>
    <row r="144" spans="1:28" ht="14.25" x14ac:dyDescent="0.2">
      <c r="A144" s="41"/>
      <c r="B144" s="42"/>
      <c r="C144" s="40"/>
      <c r="D144" s="43"/>
      <c r="E144" s="43"/>
      <c r="F144" s="2"/>
      <c r="H144" s="2"/>
      <c r="I144" s="3"/>
      <c r="J144" s="4"/>
      <c r="K144" s="4"/>
      <c r="L144" s="2"/>
      <c r="M144" s="2"/>
      <c r="Y144" s="1"/>
      <c r="Z144" s="1"/>
      <c r="AA144" s="2"/>
      <c r="AB144" s="2"/>
    </row>
    <row r="145" spans="1:28" ht="14.25" x14ac:dyDescent="0.2">
      <c r="A145" s="41"/>
      <c r="B145" s="42"/>
      <c r="C145" s="40"/>
      <c r="D145" s="43"/>
      <c r="E145" s="43"/>
      <c r="F145" s="2"/>
      <c r="H145" s="2"/>
      <c r="I145" s="3"/>
      <c r="J145" s="4"/>
      <c r="K145" s="4"/>
      <c r="L145" s="2"/>
      <c r="M145" s="2"/>
      <c r="Y145" s="1"/>
      <c r="Z145" s="1"/>
      <c r="AA145" s="2"/>
      <c r="AB145" s="2"/>
    </row>
    <row r="146" spans="1:28" ht="14.25" x14ac:dyDescent="0.2">
      <c r="A146" s="41"/>
      <c r="B146" s="42"/>
      <c r="C146" s="40"/>
      <c r="D146" s="43"/>
      <c r="E146" s="43"/>
      <c r="F146" s="2"/>
      <c r="H146" s="2"/>
      <c r="I146" s="3"/>
      <c r="J146" s="4"/>
      <c r="K146" s="4"/>
      <c r="L146" s="2"/>
      <c r="M146" s="2"/>
      <c r="Y146" s="1"/>
      <c r="Z146" s="1"/>
      <c r="AA146" s="2"/>
      <c r="AB146" s="2"/>
    </row>
    <row r="147" spans="1:28" ht="14.25" x14ac:dyDescent="0.2">
      <c r="A147" s="41"/>
      <c r="B147" s="42"/>
      <c r="C147" s="40"/>
      <c r="D147" s="43"/>
      <c r="E147" s="43"/>
      <c r="F147" s="2"/>
      <c r="H147" s="2"/>
      <c r="I147" s="3"/>
      <c r="J147" s="4"/>
      <c r="K147" s="4"/>
      <c r="L147" s="2"/>
      <c r="M147" s="2"/>
      <c r="Y147" s="1"/>
      <c r="Z147" s="1"/>
      <c r="AA147" s="2"/>
      <c r="AB147" s="2"/>
    </row>
    <row r="148" spans="1:28" ht="14.25" x14ac:dyDescent="0.2">
      <c r="A148" s="41"/>
      <c r="B148" s="42"/>
      <c r="C148" s="40"/>
      <c r="D148" s="43"/>
      <c r="E148" s="43"/>
      <c r="F148" s="2"/>
      <c r="H148" s="2"/>
      <c r="I148" s="3"/>
      <c r="J148" s="4"/>
      <c r="K148" s="4"/>
      <c r="L148" s="2"/>
      <c r="M148" s="2"/>
      <c r="Y148" s="1"/>
      <c r="Z148" s="1"/>
      <c r="AA148" s="2"/>
      <c r="AB148" s="2"/>
    </row>
    <row r="149" spans="1:28" ht="14.25" x14ac:dyDescent="0.2">
      <c r="A149" s="41"/>
      <c r="B149" s="42"/>
      <c r="C149" s="40"/>
      <c r="D149" s="43"/>
      <c r="E149" s="43"/>
      <c r="F149" s="2"/>
      <c r="H149" s="2"/>
      <c r="I149" s="3"/>
      <c r="J149" s="4"/>
      <c r="K149" s="4"/>
      <c r="L149" s="2"/>
      <c r="M149" s="2"/>
      <c r="Y149" s="1"/>
      <c r="Z149" s="1"/>
      <c r="AA149" s="2"/>
      <c r="AB149" s="2"/>
    </row>
    <row r="150" spans="1:28" ht="14.25" x14ac:dyDescent="0.2">
      <c r="A150" s="41"/>
      <c r="B150" s="42"/>
      <c r="C150" s="40"/>
      <c r="D150" s="43"/>
      <c r="E150" s="43"/>
      <c r="F150" s="2"/>
      <c r="H150" s="2"/>
      <c r="I150" s="3"/>
      <c r="J150" s="4"/>
      <c r="K150" s="4"/>
      <c r="L150" s="2"/>
      <c r="M150" s="2"/>
      <c r="Y150" s="1"/>
      <c r="Z150" s="1"/>
      <c r="AA150" s="2"/>
      <c r="AB150" s="2"/>
    </row>
    <row r="151" spans="1:28" ht="14.25" x14ac:dyDescent="0.2">
      <c r="A151" s="41"/>
      <c r="B151" s="42"/>
      <c r="C151" s="40"/>
      <c r="D151" s="43"/>
      <c r="E151" s="43"/>
      <c r="F151" s="2"/>
      <c r="H151" s="2"/>
      <c r="I151" s="3"/>
      <c r="J151" s="4"/>
      <c r="K151" s="4"/>
      <c r="L151" s="2"/>
      <c r="M151" s="2"/>
      <c r="Y151" s="1"/>
      <c r="Z151" s="1"/>
      <c r="AA151" s="2"/>
      <c r="AB151" s="2"/>
    </row>
    <row r="152" spans="1:28" ht="14.25" x14ac:dyDescent="0.2">
      <c r="A152" s="41"/>
      <c r="B152" s="42"/>
      <c r="C152" s="40"/>
      <c r="D152" s="43"/>
      <c r="E152" s="43"/>
      <c r="F152" s="2"/>
      <c r="H152" s="2"/>
      <c r="I152" s="3"/>
      <c r="J152" s="4"/>
      <c r="K152" s="4"/>
      <c r="L152" s="2"/>
      <c r="M152" s="2"/>
      <c r="Y152" s="1"/>
      <c r="Z152" s="1"/>
      <c r="AA152" s="2"/>
      <c r="AB152" s="2"/>
    </row>
    <row r="153" spans="1:28" ht="14.25" x14ac:dyDescent="0.2">
      <c r="A153" s="41"/>
      <c r="B153" s="42"/>
      <c r="C153" s="40"/>
      <c r="D153" s="43"/>
      <c r="E153" s="43"/>
      <c r="F153" s="2"/>
      <c r="H153" s="2"/>
      <c r="I153" s="3"/>
      <c r="J153" s="4"/>
      <c r="K153" s="4"/>
      <c r="L153" s="2"/>
      <c r="M153" s="2"/>
      <c r="Y153" s="1"/>
      <c r="Z153" s="1"/>
      <c r="AA153" s="2"/>
      <c r="AB153" s="2"/>
    </row>
    <row r="154" spans="1:28" ht="14.25" x14ac:dyDescent="0.2">
      <c r="A154" s="41"/>
      <c r="B154" s="42"/>
      <c r="C154" s="40"/>
      <c r="D154" s="43"/>
      <c r="E154" s="43"/>
      <c r="F154" s="2"/>
      <c r="H154" s="2"/>
      <c r="I154" s="3"/>
      <c r="J154" s="4"/>
      <c r="K154" s="4"/>
      <c r="L154" s="2"/>
      <c r="M154" s="2"/>
      <c r="Y154" s="1"/>
      <c r="Z154" s="1"/>
      <c r="AA154" s="2"/>
      <c r="AB154" s="2"/>
    </row>
    <row r="155" spans="1:28" ht="14.25" x14ac:dyDescent="0.2">
      <c r="A155" s="41"/>
      <c r="B155" s="42"/>
      <c r="C155" s="40"/>
      <c r="D155" s="43"/>
      <c r="E155" s="43"/>
      <c r="F155" s="2"/>
      <c r="H155" s="2"/>
      <c r="I155" s="3"/>
      <c r="J155" s="4"/>
      <c r="K155" s="4"/>
      <c r="L155" s="2"/>
      <c r="M155" s="2"/>
      <c r="Y155" s="1"/>
      <c r="Z155" s="1"/>
      <c r="AA155" s="2"/>
      <c r="AB155" s="2"/>
    </row>
    <row r="156" spans="1:28" ht="14.25" x14ac:dyDescent="0.2">
      <c r="A156" s="41"/>
      <c r="B156" s="42"/>
      <c r="C156" s="40"/>
      <c r="D156" s="43"/>
      <c r="E156" s="43"/>
      <c r="F156" s="2"/>
      <c r="H156" s="2"/>
      <c r="I156" s="3"/>
      <c r="J156" s="4"/>
      <c r="K156" s="4"/>
      <c r="L156" s="2"/>
      <c r="M156" s="2"/>
      <c r="Y156" s="1"/>
      <c r="Z156" s="1"/>
      <c r="AA156" s="2"/>
      <c r="AB156" s="2"/>
    </row>
    <row r="157" spans="1:28" ht="14.25" x14ac:dyDescent="0.2">
      <c r="A157" s="41"/>
      <c r="B157" s="42"/>
      <c r="C157" s="40"/>
      <c r="D157" s="43"/>
      <c r="E157" s="43"/>
      <c r="F157" s="2"/>
      <c r="H157" s="2"/>
      <c r="I157" s="3"/>
      <c r="J157" s="4"/>
      <c r="K157" s="4"/>
      <c r="L157" s="2"/>
      <c r="M157" s="2"/>
      <c r="Y157" s="1"/>
      <c r="Z157" s="1"/>
      <c r="AA157" s="2"/>
      <c r="AB157" s="2"/>
    </row>
    <row r="158" spans="1:28" ht="14.25" x14ac:dyDescent="0.2">
      <c r="A158" s="41"/>
      <c r="B158" s="42"/>
      <c r="C158" s="40"/>
      <c r="D158" s="43"/>
      <c r="E158" s="43"/>
      <c r="F158" s="2"/>
      <c r="H158" s="2"/>
      <c r="I158" s="3"/>
      <c r="J158" s="4"/>
      <c r="K158" s="4"/>
      <c r="L158" s="2"/>
      <c r="M158" s="2"/>
      <c r="Y158" s="1"/>
      <c r="Z158" s="1"/>
      <c r="AA158" s="2"/>
      <c r="AB158" s="2"/>
    </row>
    <row r="159" spans="1:28" ht="14.25" x14ac:dyDescent="0.2">
      <c r="A159" s="41"/>
      <c r="B159" s="42"/>
      <c r="C159" s="40"/>
      <c r="D159" s="43"/>
      <c r="E159" s="43"/>
      <c r="F159" s="2"/>
      <c r="H159" s="2"/>
      <c r="I159" s="3"/>
      <c r="J159" s="4"/>
      <c r="K159" s="4"/>
      <c r="L159" s="2"/>
      <c r="M159" s="2"/>
      <c r="Y159" s="1"/>
      <c r="Z159" s="1"/>
      <c r="AA159" s="2"/>
      <c r="AB159" s="2"/>
    </row>
    <row r="160" spans="1:28" ht="14.25" x14ac:dyDescent="0.2">
      <c r="A160" s="41"/>
      <c r="B160" s="42"/>
      <c r="C160" s="40"/>
      <c r="D160" s="43"/>
      <c r="E160" s="43"/>
      <c r="F160" s="2"/>
      <c r="H160" s="2"/>
      <c r="I160" s="3"/>
      <c r="J160" s="4"/>
      <c r="K160" s="4"/>
      <c r="L160" s="2"/>
      <c r="M160" s="2"/>
      <c r="Y160" s="1"/>
      <c r="Z160" s="1"/>
      <c r="AA160" s="2"/>
      <c r="AB160" s="2"/>
    </row>
    <row r="161" spans="1:28" ht="14.25" x14ac:dyDescent="0.2">
      <c r="A161" s="41"/>
      <c r="B161" s="42"/>
      <c r="C161" s="40"/>
      <c r="D161" s="43"/>
      <c r="E161" s="43"/>
      <c r="F161" s="2"/>
      <c r="H161" s="2"/>
      <c r="I161" s="3"/>
      <c r="J161" s="4"/>
      <c r="K161" s="4"/>
      <c r="L161" s="2"/>
      <c r="M161" s="2"/>
      <c r="Y161" s="1"/>
      <c r="Z161" s="1"/>
      <c r="AA161" s="2"/>
      <c r="AB161" s="2"/>
    </row>
    <row r="162" spans="1:28" ht="14.25" x14ac:dyDescent="0.2">
      <c r="A162" s="41"/>
      <c r="B162" s="42"/>
      <c r="C162" s="40"/>
      <c r="D162" s="43"/>
      <c r="E162" s="43"/>
      <c r="F162" s="2"/>
      <c r="H162" s="2"/>
      <c r="I162" s="3"/>
      <c r="J162" s="4"/>
      <c r="K162" s="4"/>
      <c r="L162" s="2"/>
      <c r="M162" s="2"/>
      <c r="Y162" s="1"/>
      <c r="Z162" s="1"/>
      <c r="AA162" s="2"/>
      <c r="AB162" s="2"/>
    </row>
    <row r="163" spans="1:28" ht="14.25" x14ac:dyDescent="0.2">
      <c r="A163" s="41"/>
      <c r="B163" s="42"/>
      <c r="C163" s="40"/>
      <c r="D163" s="43"/>
      <c r="E163" s="43"/>
      <c r="F163" s="2"/>
      <c r="H163" s="2"/>
      <c r="I163" s="3"/>
      <c r="J163" s="4"/>
      <c r="K163" s="4"/>
      <c r="L163" s="2"/>
      <c r="M163" s="2"/>
      <c r="Y163" s="1"/>
      <c r="Z163" s="1"/>
      <c r="AA163" s="2"/>
      <c r="AB163" s="2"/>
    </row>
    <row r="164" spans="1:28" ht="14.25" x14ac:dyDescent="0.2">
      <c r="A164" s="41"/>
      <c r="B164" s="42"/>
      <c r="C164" s="40"/>
      <c r="D164" s="43"/>
      <c r="E164" s="43"/>
      <c r="F164" s="2"/>
      <c r="H164" s="2"/>
      <c r="I164" s="3"/>
      <c r="J164" s="4"/>
      <c r="K164" s="4"/>
      <c r="L164" s="2"/>
      <c r="M164" s="2"/>
      <c r="Y164" s="1"/>
      <c r="Z164" s="1"/>
      <c r="AA164" s="2"/>
      <c r="AB164" s="2"/>
    </row>
    <row r="165" spans="1:28" ht="14.25" x14ac:dyDescent="0.2">
      <c r="A165" s="41"/>
      <c r="B165" s="42"/>
      <c r="C165" s="40"/>
      <c r="D165" s="43"/>
      <c r="E165" s="43"/>
      <c r="F165" s="2"/>
      <c r="H165" s="2"/>
      <c r="I165" s="3"/>
      <c r="J165" s="4"/>
      <c r="K165" s="4"/>
      <c r="L165" s="2"/>
      <c r="M165" s="2"/>
      <c r="Y165" s="1"/>
      <c r="Z165" s="1"/>
      <c r="AA165" s="2"/>
      <c r="AB165" s="2"/>
    </row>
    <row r="166" spans="1:28" ht="14.25" x14ac:dyDescent="0.2">
      <c r="A166" s="41"/>
      <c r="B166" s="42"/>
      <c r="C166" s="40"/>
      <c r="D166" s="43"/>
      <c r="E166" s="43"/>
      <c r="F166" s="2"/>
      <c r="H166" s="2"/>
      <c r="I166" s="3"/>
      <c r="J166" s="4"/>
      <c r="K166" s="4"/>
      <c r="L166" s="2"/>
      <c r="M166" s="2"/>
      <c r="Y166" s="1"/>
      <c r="Z166" s="1"/>
      <c r="AA166" s="2"/>
      <c r="AB166" s="2"/>
    </row>
    <row r="167" spans="1:28" ht="14.25" x14ac:dyDescent="0.2">
      <c r="A167" s="41"/>
      <c r="B167" s="42"/>
      <c r="C167" s="40"/>
      <c r="D167" s="43"/>
      <c r="E167" s="43"/>
      <c r="F167" s="2"/>
      <c r="H167" s="2"/>
      <c r="I167" s="3"/>
      <c r="J167" s="4"/>
      <c r="K167" s="4"/>
      <c r="L167" s="2"/>
      <c r="M167" s="2"/>
      <c r="Y167" s="1"/>
      <c r="Z167" s="1"/>
      <c r="AA167" s="2"/>
      <c r="AB167" s="2"/>
    </row>
    <row r="168" spans="1:28" ht="14.25" x14ac:dyDescent="0.2">
      <c r="A168" s="41"/>
      <c r="B168" s="42"/>
      <c r="C168" s="40"/>
      <c r="D168" s="43"/>
      <c r="E168" s="43"/>
      <c r="F168" s="2"/>
      <c r="H168" s="2"/>
      <c r="I168" s="3"/>
      <c r="J168" s="4"/>
      <c r="K168" s="4"/>
      <c r="L168" s="2"/>
      <c r="M168" s="2"/>
      <c r="Y168" s="1"/>
      <c r="Z168" s="1"/>
      <c r="AA168" s="2"/>
      <c r="AB168" s="2"/>
    </row>
    <row r="169" spans="1:28" ht="14.25" x14ac:dyDescent="0.2">
      <c r="A169" s="41"/>
      <c r="B169" s="42"/>
      <c r="C169" s="40"/>
      <c r="D169" s="43"/>
      <c r="E169" s="43"/>
      <c r="F169" s="2"/>
      <c r="H169" s="2"/>
      <c r="I169" s="3"/>
      <c r="J169" s="4"/>
      <c r="K169" s="4"/>
      <c r="L169" s="2"/>
      <c r="M169" s="2"/>
      <c r="Y169" s="1"/>
      <c r="Z169" s="1"/>
      <c r="AA169" s="2"/>
      <c r="AB169" s="2"/>
    </row>
    <row r="170" spans="1:28" ht="14.25" x14ac:dyDescent="0.2">
      <c r="A170" s="41"/>
      <c r="B170" s="42"/>
      <c r="C170" s="40"/>
      <c r="D170" s="43"/>
      <c r="E170" s="43"/>
      <c r="F170" s="2"/>
      <c r="H170" s="2"/>
      <c r="I170" s="3"/>
      <c r="J170" s="4"/>
      <c r="K170" s="4"/>
      <c r="L170" s="2"/>
      <c r="M170" s="2"/>
      <c r="Y170" s="1"/>
      <c r="Z170" s="1"/>
      <c r="AA170" s="2"/>
      <c r="AB170" s="2"/>
    </row>
    <row r="171" spans="1:28" ht="14.25" x14ac:dyDescent="0.2">
      <c r="A171" s="41"/>
      <c r="B171" s="42"/>
      <c r="C171" s="40"/>
      <c r="D171" s="43"/>
      <c r="E171" s="43"/>
      <c r="F171" s="2"/>
      <c r="H171" s="2"/>
      <c r="I171" s="3"/>
      <c r="J171" s="4"/>
      <c r="K171" s="4"/>
      <c r="L171" s="2"/>
      <c r="M171" s="2"/>
      <c r="Y171" s="1"/>
      <c r="Z171" s="1"/>
      <c r="AA171" s="2"/>
      <c r="AB171" s="2"/>
    </row>
    <row r="172" spans="1:28" ht="14.25" x14ac:dyDescent="0.2">
      <c r="A172" s="41"/>
      <c r="B172" s="42"/>
      <c r="C172" s="40"/>
      <c r="D172" s="43"/>
      <c r="E172" s="43"/>
      <c r="F172" s="2"/>
      <c r="H172" s="2"/>
      <c r="I172" s="3"/>
      <c r="J172" s="4"/>
      <c r="K172" s="4"/>
      <c r="L172" s="2"/>
      <c r="M172" s="2"/>
      <c r="Y172" s="1"/>
      <c r="Z172" s="1"/>
      <c r="AA172" s="2"/>
      <c r="AB172" s="2"/>
    </row>
    <row r="173" spans="1:28" ht="14.25" x14ac:dyDescent="0.2">
      <c r="A173" s="41"/>
      <c r="B173" s="42"/>
      <c r="C173" s="40"/>
      <c r="D173" s="43"/>
      <c r="E173" s="43"/>
      <c r="F173" s="2"/>
      <c r="H173" s="2"/>
      <c r="I173" s="3"/>
      <c r="J173" s="4"/>
      <c r="K173" s="4"/>
      <c r="L173" s="2"/>
      <c r="M173" s="2"/>
      <c r="Y173" s="1"/>
      <c r="Z173" s="1"/>
      <c r="AA173" s="2"/>
      <c r="AB173" s="2"/>
    </row>
    <row r="174" spans="1:28" ht="14.25" x14ac:dyDescent="0.2">
      <c r="A174" s="41"/>
      <c r="B174" s="42"/>
      <c r="C174" s="40"/>
      <c r="D174" s="43"/>
      <c r="E174" s="43"/>
      <c r="F174" s="2"/>
      <c r="H174" s="2"/>
      <c r="I174" s="3"/>
      <c r="J174" s="4"/>
      <c r="K174" s="4"/>
      <c r="L174" s="2"/>
      <c r="M174" s="2"/>
      <c r="Y174" s="1"/>
      <c r="Z174" s="1"/>
      <c r="AA174" s="2"/>
      <c r="AB174" s="2"/>
    </row>
    <row r="175" spans="1:28" ht="14.25" x14ac:dyDescent="0.2">
      <c r="A175" s="41"/>
      <c r="B175" s="42"/>
      <c r="C175" s="40"/>
      <c r="D175" s="43"/>
      <c r="E175" s="43"/>
      <c r="F175" s="2"/>
      <c r="H175" s="2"/>
      <c r="I175" s="3"/>
      <c r="J175" s="4"/>
      <c r="K175" s="4"/>
      <c r="L175" s="2"/>
      <c r="M175" s="2"/>
      <c r="Y175" s="1"/>
      <c r="Z175" s="1"/>
      <c r="AA175" s="2"/>
      <c r="AB175" s="2"/>
    </row>
    <row r="176" spans="1:28" ht="14.25" x14ac:dyDescent="0.2">
      <c r="A176" s="41"/>
      <c r="B176" s="42"/>
      <c r="C176" s="40"/>
      <c r="D176" s="43"/>
      <c r="E176" s="43"/>
      <c r="F176" s="2"/>
      <c r="H176" s="2"/>
      <c r="I176" s="3"/>
      <c r="J176" s="4"/>
      <c r="K176" s="4"/>
      <c r="L176" s="2"/>
      <c r="M176" s="2"/>
      <c r="Y176" s="1"/>
      <c r="Z176" s="1"/>
      <c r="AA176" s="2"/>
      <c r="AB176" s="2"/>
    </row>
    <row r="177" spans="1:28" ht="14.25" x14ac:dyDescent="0.2">
      <c r="A177" s="41"/>
      <c r="B177" s="42"/>
      <c r="C177" s="40"/>
      <c r="D177" s="43"/>
      <c r="E177" s="43"/>
      <c r="F177" s="2"/>
      <c r="H177" s="2"/>
      <c r="I177" s="3"/>
      <c r="J177" s="4"/>
      <c r="K177" s="4"/>
      <c r="L177" s="2"/>
      <c r="M177" s="2"/>
      <c r="Y177" s="1"/>
      <c r="Z177" s="1"/>
      <c r="AA177" s="2"/>
      <c r="AB177" s="2"/>
    </row>
    <row r="178" spans="1:28" ht="14.25" x14ac:dyDescent="0.2">
      <c r="A178" s="41"/>
      <c r="B178" s="42"/>
      <c r="C178" s="40"/>
      <c r="D178" s="43"/>
      <c r="E178" s="43"/>
      <c r="F178" s="2"/>
      <c r="H178" s="2"/>
      <c r="I178" s="3"/>
      <c r="J178" s="4"/>
      <c r="K178" s="4"/>
      <c r="L178" s="2"/>
      <c r="M178" s="2"/>
      <c r="Y178" s="1"/>
      <c r="Z178" s="1"/>
      <c r="AA178" s="2"/>
      <c r="AB178" s="2"/>
    </row>
    <row r="179" spans="1:28" ht="14.25" x14ac:dyDescent="0.2">
      <c r="A179" s="41"/>
      <c r="B179" s="42"/>
      <c r="C179" s="40"/>
      <c r="D179" s="43"/>
      <c r="E179" s="43"/>
      <c r="F179" s="2"/>
      <c r="H179" s="2"/>
      <c r="I179" s="3"/>
      <c r="J179" s="4"/>
      <c r="K179" s="4"/>
      <c r="L179" s="2"/>
      <c r="M179" s="2"/>
      <c r="Y179" s="1"/>
      <c r="Z179" s="1"/>
      <c r="AA179" s="2"/>
      <c r="AB179" s="2"/>
    </row>
    <row r="180" spans="1:28" ht="14.25" x14ac:dyDescent="0.2">
      <c r="A180" s="41"/>
      <c r="B180" s="42"/>
      <c r="C180" s="40"/>
      <c r="D180" s="43"/>
      <c r="E180" s="43"/>
      <c r="F180" s="2"/>
      <c r="H180" s="2"/>
      <c r="I180" s="3"/>
      <c r="J180" s="4"/>
      <c r="K180" s="4"/>
      <c r="L180" s="2"/>
      <c r="M180" s="2"/>
      <c r="Y180" s="1"/>
      <c r="Z180" s="1"/>
      <c r="AA180" s="2"/>
      <c r="AB180" s="2"/>
    </row>
    <row r="181" spans="1:28" ht="14.25" x14ac:dyDescent="0.2">
      <c r="A181" s="41"/>
      <c r="B181" s="42"/>
      <c r="C181" s="40"/>
      <c r="D181" s="43"/>
      <c r="E181" s="43"/>
      <c r="F181" s="2"/>
      <c r="H181" s="2"/>
      <c r="I181" s="3"/>
      <c r="J181" s="4"/>
      <c r="K181" s="4"/>
      <c r="L181" s="2"/>
      <c r="M181" s="2"/>
      <c r="Y181" s="1"/>
      <c r="Z181" s="1"/>
      <c r="AA181" s="2"/>
      <c r="AB181" s="2"/>
    </row>
    <row r="182" spans="1:28" ht="14.25" x14ac:dyDescent="0.2">
      <c r="A182" s="41"/>
      <c r="B182" s="42"/>
      <c r="C182" s="40"/>
      <c r="D182" s="43"/>
      <c r="E182" s="43"/>
      <c r="F182" s="2"/>
      <c r="H182" s="2"/>
      <c r="I182" s="3"/>
      <c r="J182" s="4"/>
      <c r="K182" s="4"/>
      <c r="L182" s="2"/>
      <c r="M182" s="2"/>
      <c r="Y182" s="1"/>
      <c r="Z182" s="1"/>
      <c r="AA182" s="2"/>
      <c r="AB182" s="2"/>
    </row>
    <row r="183" spans="1:28" ht="14.25" x14ac:dyDescent="0.2">
      <c r="A183" s="41"/>
      <c r="B183" s="42"/>
      <c r="C183" s="40"/>
      <c r="D183" s="43"/>
      <c r="E183" s="43"/>
      <c r="F183" s="2"/>
      <c r="H183" s="2"/>
      <c r="I183" s="3"/>
      <c r="J183" s="4"/>
      <c r="K183" s="4"/>
      <c r="L183" s="2"/>
      <c r="M183" s="2"/>
      <c r="Y183" s="1"/>
      <c r="Z183" s="1"/>
      <c r="AA183" s="2"/>
      <c r="AB183" s="2"/>
    </row>
    <row r="184" spans="1:28" ht="14.25" x14ac:dyDescent="0.2">
      <c r="A184" s="41"/>
      <c r="B184" s="42"/>
      <c r="C184" s="40"/>
      <c r="D184" s="43"/>
      <c r="E184" s="43"/>
      <c r="F184" s="2"/>
      <c r="H184" s="2"/>
      <c r="I184" s="3"/>
      <c r="J184" s="4"/>
      <c r="K184" s="4"/>
      <c r="L184" s="2"/>
      <c r="M184" s="2"/>
      <c r="Y184" s="1"/>
      <c r="Z184" s="1"/>
      <c r="AA184" s="2"/>
      <c r="AB184" s="2"/>
    </row>
    <row r="185" spans="1:28" ht="14.25" x14ac:dyDescent="0.2">
      <c r="A185" s="41"/>
      <c r="B185" s="42"/>
      <c r="C185" s="40"/>
      <c r="D185" s="43"/>
      <c r="E185" s="43"/>
      <c r="F185" s="2"/>
      <c r="H185" s="2"/>
      <c r="I185" s="3"/>
      <c r="J185" s="4"/>
      <c r="K185" s="4"/>
      <c r="L185" s="2"/>
      <c r="M185" s="2"/>
      <c r="Y185" s="1"/>
      <c r="Z185" s="1"/>
      <c r="AA185" s="2"/>
      <c r="AB185" s="2"/>
    </row>
    <row r="186" spans="1:28" ht="14.25" x14ac:dyDescent="0.2">
      <c r="A186" s="41"/>
      <c r="B186" s="42"/>
      <c r="C186" s="40"/>
      <c r="D186" s="43"/>
      <c r="E186" s="43"/>
      <c r="F186" s="2"/>
      <c r="H186" s="2"/>
      <c r="I186" s="3"/>
      <c r="J186" s="4"/>
      <c r="K186" s="4"/>
      <c r="L186" s="2"/>
      <c r="M186" s="2"/>
      <c r="Y186" s="1"/>
      <c r="Z186" s="1"/>
      <c r="AA186" s="2"/>
      <c r="AB186" s="2"/>
    </row>
    <row r="187" spans="1:28" ht="14.25" x14ac:dyDescent="0.2">
      <c r="A187" s="41"/>
      <c r="B187" s="42"/>
      <c r="C187" s="40"/>
      <c r="D187" s="43"/>
      <c r="E187" s="43"/>
      <c r="F187" s="2"/>
      <c r="H187" s="2"/>
      <c r="I187" s="3"/>
      <c r="J187" s="4"/>
      <c r="K187" s="4"/>
      <c r="L187" s="2"/>
      <c r="M187" s="2"/>
      <c r="Y187" s="1"/>
      <c r="Z187" s="1"/>
      <c r="AA187" s="2"/>
      <c r="AB187" s="2"/>
    </row>
    <row r="188" spans="1:28" ht="14.25" x14ac:dyDescent="0.2">
      <c r="A188" s="41"/>
      <c r="B188" s="42"/>
      <c r="C188" s="40"/>
      <c r="D188" s="43"/>
      <c r="E188" s="43"/>
      <c r="F188" s="2"/>
      <c r="H188" s="2"/>
      <c r="I188" s="3"/>
      <c r="J188" s="4"/>
      <c r="K188" s="4"/>
      <c r="L188" s="2"/>
      <c r="M188" s="2"/>
      <c r="Y188" s="1"/>
      <c r="Z188" s="1"/>
      <c r="AA188" s="2"/>
      <c r="AB188" s="2"/>
    </row>
    <row r="189" spans="1:28" ht="14.25" x14ac:dyDescent="0.2">
      <c r="A189" s="41"/>
      <c r="B189" s="42"/>
      <c r="C189" s="40"/>
      <c r="D189" s="43"/>
      <c r="E189" s="43"/>
      <c r="F189" s="2"/>
      <c r="H189" s="2"/>
      <c r="I189" s="3"/>
      <c r="J189" s="4"/>
      <c r="K189" s="4"/>
      <c r="L189" s="2"/>
      <c r="M189" s="2"/>
      <c r="Y189" s="1"/>
      <c r="Z189" s="1"/>
      <c r="AA189" s="2"/>
      <c r="AB189" s="2"/>
    </row>
    <row r="190" spans="1:28" ht="14.25" x14ac:dyDescent="0.2">
      <c r="A190" s="41"/>
      <c r="B190" s="42"/>
      <c r="C190" s="40"/>
      <c r="D190" s="43"/>
      <c r="E190" s="43"/>
      <c r="F190" s="2"/>
      <c r="H190" s="2"/>
      <c r="I190" s="3"/>
      <c r="J190" s="4"/>
      <c r="K190" s="4"/>
      <c r="L190" s="2"/>
      <c r="M190" s="2"/>
      <c r="Y190" s="1"/>
      <c r="Z190" s="1"/>
      <c r="AA190" s="2"/>
      <c r="AB190" s="2"/>
    </row>
    <row r="191" spans="1:28" ht="14.25" x14ac:dyDescent="0.2">
      <c r="A191" s="41"/>
      <c r="B191" s="42"/>
      <c r="C191" s="40"/>
      <c r="D191" s="43"/>
      <c r="E191" s="43"/>
      <c r="F191" s="2"/>
      <c r="H191" s="2"/>
      <c r="I191" s="3"/>
      <c r="J191" s="4"/>
      <c r="K191" s="4"/>
      <c r="L191" s="2"/>
      <c r="M191" s="2"/>
      <c r="Y191" s="1"/>
      <c r="Z191" s="1"/>
      <c r="AA191" s="2"/>
      <c r="AB191" s="2"/>
    </row>
    <row r="192" spans="1:28" ht="14.25" x14ac:dyDescent="0.2">
      <c r="A192" s="41"/>
      <c r="B192" s="42"/>
      <c r="C192" s="40"/>
      <c r="D192" s="43"/>
      <c r="E192" s="43"/>
      <c r="F192" s="2"/>
      <c r="H192" s="2"/>
      <c r="I192" s="3"/>
      <c r="J192" s="4"/>
      <c r="K192" s="4"/>
      <c r="L192" s="2"/>
      <c r="M192" s="2"/>
      <c r="Y192" s="1"/>
      <c r="Z192" s="1"/>
      <c r="AA192" s="2"/>
      <c r="AB192" s="2"/>
    </row>
    <row r="193" spans="1:28" ht="14.25" x14ac:dyDescent="0.2">
      <c r="A193" s="41"/>
      <c r="B193" s="42"/>
      <c r="C193" s="40"/>
      <c r="D193" s="43"/>
      <c r="E193" s="43"/>
      <c r="F193" s="2"/>
      <c r="H193" s="2"/>
      <c r="I193" s="3"/>
      <c r="J193" s="4"/>
      <c r="K193" s="4"/>
      <c r="L193" s="2"/>
      <c r="M193" s="2"/>
      <c r="Y193" s="1"/>
      <c r="Z193" s="1"/>
      <c r="AA193" s="2"/>
      <c r="AB193" s="2"/>
    </row>
    <row r="194" spans="1:28" ht="14.25" x14ac:dyDescent="0.2">
      <c r="A194" s="41"/>
      <c r="B194" s="42"/>
      <c r="C194" s="40"/>
      <c r="D194" s="43"/>
      <c r="E194" s="43"/>
      <c r="F194" s="2"/>
      <c r="H194" s="2"/>
      <c r="I194" s="3"/>
      <c r="J194" s="4"/>
      <c r="K194" s="4"/>
      <c r="L194" s="2"/>
      <c r="M194" s="2"/>
      <c r="Y194" s="1"/>
      <c r="Z194" s="1"/>
      <c r="AA194" s="2"/>
      <c r="AB194" s="2"/>
    </row>
    <row r="195" spans="1:28" ht="14.25" x14ac:dyDescent="0.2">
      <c r="A195" s="41"/>
      <c r="B195" s="42"/>
      <c r="C195" s="40"/>
      <c r="D195" s="43"/>
      <c r="E195" s="43"/>
      <c r="F195" s="2"/>
      <c r="H195" s="2"/>
      <c r="I195" s="3"/>
      <c r="J195" s="4"/>
      <c r="K195" s="4"/>
      <c r="L195" s="2"/>
      <c r="M195" s="2"/>
      <c r="Y195" s="1"/>
      <c r="Z195" s="1"/>
      <c r="AA195" s="2"/>
      <c r="AB195" s="2"/>
    </row>
    <row r="196" spans="1:28" ht="14.25" x14ac:dyDescent="0.2">
      <c r="A196" s="41"/>
      <c r="B196" s="42"/>
      <c r="C196" s="40"/>
      <c r="D196" s="43"/>
      <c r="E196" s="43"/>
      <c r="F196" s="2"/>
      <c r="H196" s="2"/>
      <c r="I196" s="3"/>
      <c r="J196" s="4"/>
      <c r="K196" s="4"/>
      <c r="L196" s="2"/>
      <c r="M196" s="2"/>
      <c r="Y196" s="1"/>
      <c r="Z196" s="1"/>
      <c r="AA196" s="2"/>
      <c r="AB196" s="2"/>
    </row>
    <row r="197" spans="1:28" ht="14.25" x14ac:dyDescent="0.2">
      <c r="A197" s="41"/>
      <c r="B197" s="42"/>
      <c r="C197" s="40"/>
      <c r="D197" s="43"/>
      <c r="E197" s="43"/>
      <c r="F197" s="2"/>
      <c r="H197" s="2"/>
      <c r="I197" s="3"/>
      <c r="J197" s="4"/>
      <c r="K197" s="4"/>
      <c r="L197" s="2"/>
      <c r="M197" s="2"/>
      <c r="Y197" s="1"/>
      <c r="Z197" s="1"/>
      <c r="AA197" s="2"/>
      <c r="AB197" s="2"/>
    </row>
    <row r="198" spans="1:28" ht="14.25" x14ac:dyDescent="0.2">
      <c r="A198" s="41"/>
      <c r="B198" s="42"/>
      <c r="C198" s="40"/>
      <c r="D198" s="43"/>
      <c r="E198" s="43"/>
      <c r="F198" s="2"/>
      <c r="H198" s="2"/>
      <c r="I198" s="3"/>
      <c r="J198" s="4"/>
      <c r="K198" s="4"/>
      <c r="L198" s="2"/>
      <c r="M198" s="2"/>
      <c r="Y198" s="1"/>
      <c r="Z198" s="1"/>
      <c r="AA198" s="2"/>
      <c r="AB198" s="2"/>
    </row>
    <row r="199" spans="1:28" ht="14.25" x14ac:dyDescent="0.2">
      <c r="A199" s="41"/>
      <c r="B199" s="42"/>
      <c r="C199" s="40"/>
      <c r="D199" s="43"/>
      <c r="E199" s="43"/>
      <c r="F199" s="2"/>
      <c r="H199" s="2"/>
      <c r="I199" s="3"/>
      <c r="J199" s="4"/>
      <c r="K199" s="4"/>
      <c r="L199" s="2"/>
      <c r="M199" s="2"/>
      <c r="Y199" s="1"/>
      <c r="Z199" s="1"/>
      <c r="AA199" s="2"/>
      <c r="AB199" s="2"/>
    </row>
    <row r="200" spans="1:28" ht="14.25" x14ac:dyDescent="0.2">
      <c r="A200" s="41"/>
      <c r="B200" s="42"/>
      <c r="C200" s="40"/>
      <c r="D200" s="43"/>
      <c r="E200" s="43"/>
      <c r="F200" s="2"/>
      <c r="H200" s="2"/>
      <c r="I200" s="3"/>
      <c r="J200" s="4"/>
      <c r="K200" s="4"/>
      <c r="L200" s="2"/>
      <c r="M200" s="2"/>
      <c r="Y200" s="1"/>
      <c r="Z200" s="1"/>
      <c r="AA200" s="2"/>
      <c r="AB200" s="2"/>
    </row>
    <row r="201" spans="1:28" ht="14.25" x14ac:dyDescent="0.2">
      <c r="A201" s="41"/>
      <c r="B201" s="42"/>
      <c r="C201" s="40"/>
      <c r="D201" s="43"/>
      <c r="E201" s="43"/>
      <c r="F201" s="2"/>
      <c r="H201" s="2"/>
      <c r="I201" s="3"/>
      <c r="J201" s="4"/>
      <c r="K201" s="4"/>
      <c r="L201" s="2"/>
      <c r="M201" s="2"/>
      <c r="Y201" s="1"/>
      <c r="Z201" s="1"/>
      <c r="AA201" s="2"/>
      <c r="AB201" s="2"/>
    </row>
    <row r="202" spans="1:28" ht="14.25" x14ac:dyDescent="0.2">
      <c r="A202" s="41"/>
      <c r="B202" s="42"/>
      <c r="C202" s="40"/>
      <c r="D202" s="43"/>
      <c r="E202" s="43"/>
      <c r="F202" s="2"/>
      <c r="H202" s="2"/>
      <c r="I202" s="3"/>
      <c r="J202" s="4"/>
      <c r="K202" s="4"/>
      <c r="L202" s="2"/>
      <c r="M202" s="2"/>
      <c r="Y202" s="1"/>
      <c r="Z202" s="1"/>
      <c r="AA202" s="2"/>
      <c r="AB202" s="2"/>
    </row>
    <row r="203" spans="1:28" ht="14.25" x14ac:dyDescent="0.2">
      <c r="A203" s="41"/>
      <c r="B203" s="42"/>
      <c r="C203" s="40"/>
      <c r="D203" s="43"/>
      <c r="E203" s="43"/>
      <c r="F203" s="2"/>
      <c r="H203" s="2"/>
      <c r="I203" s="3"/>
      <c r="J203" s="4"/>
      <c r="K203" s="4"/>
      <c r="L203" s="2"/>
      <c r="M203" s="2"/>
      <c r="Y203" s="1"/>
      <c r="Z203" s="1"/>
      <c r="AA203" s="2"/>
      <c r="AB203" s="2"/>
    </row>
    <row r="204" spans="1:28" ht="14.25" x14ac:dyDescent="0.2">
      <c r="A204" s="41"/>
      <c r="B204" s="42"/>
      <c r="C204" s="40"/>
      <c r="D204" s="43"/>
      <c r="E204" s="43"/>
      <c r="F204" s="2"/>
      <c r="H204" s="2"/>
      <c r="I204" s="3"/>
      <c r="J204" s="4"/>
      <c r="K204" s="4"/>
      <c r="L204" s="2"/>
      <c r="M204" s="2"/>
      <c r="Y204" s="1"/>
      <c r="Z204" s="1"/>
      <c r="AA204" s="2"/>
      <c r="AB204" s="2"/>
    </row>
    <row r="205" spans="1:28" ht="14.25" x14ac:dyDescent="0.2">
      <c r="A205" s="41"/>
      <c r="B205" s="42"/>
      <c r="C205" s="40"/>
      <c r="D205" s="43"/>
      <c r="E205" s="43"/>
      <c r="F205" s="2"/>
      <c r="H205" s="2"/>
      <c r="I205" s="3"/>
      <c r="J205" s="4"/>
      <c r="K205" s="4"/>
      <c r="L205" s="2"/>
      <c r="M205" s="2"/>
      <c r="Y205" s="1"/>
      <c r="Z205" s="1"/>
      <c r="AA205" s="2"/>
      <c r="AB205" s="2"/>
    </row>
    <row r="206" spans="1:28" ht="14.25" x14ac:dyDescent="0.2">
      <c r="A206" s="41"/>
      <c r="B206" s="42"/>
      <c r="C206" s="40"/>
      <c r="D206" s="43"/>
      <c r="E206" s="43"/>
      <c r="F206" s="2"/>
      <c r="H206" s="2"/>
      <c r="I206" s="3"/>
      <c r="J206" s="4"/>
      <c r="K206" s="4"/>
      <c r="L206" s="2"/>
      <c r="M206" s="2"/>
      <c r="Y206" s="1"/>
      <c r="Z206" s="1"/>
      <c r="AA206" s="2"/>
      <c r="AB206" s="2"/>
    </row>
    <row r="207" spans="1:28" ht="14.25" x14ac:dyDescent="0.2">
      <c r="A207" s="41"/>
      <c r="B207" s="42"/>
      <c r="C207" s="40"/>
      <c r="D207" s="43"/>
      <c r="E207" s="43"/>
      <c r="F207" s="2"/>
      <c r="H207" s="2"/>
      <c r="I207" s="3"/>
      <c r="J207" s="4"/>
      <c r="K207" s="4"/>
      <c r="L207" s="2"/>
      <c r="M207" s="2"/>
      <c r="Y207" s="1"/>
      <c r="Z207" s="1"/>
      <c r="AA207" s="2"/>
      <c r="AB207" s="2"/>
    </row>
    <row r="208" spans="1:28" ht="14.25" x14ac:dyDescent="0.2">
      <c r="A208" s="41"/>
      <c r="B208" s="42"/>
      <c r="C208" s="40"/>
      <c r="D208" s="43"/>
      <c r="E208" s="43"/>
      <c r="F208" s="2"/>
      <c r="H208" s="2"/>
      <c r="I208" s="3"/>
      <c r="J208" s="4"/>
      <c r="K208" s="4"/>
      <c r="L208" s="2"/>
      <c r="M208" s="2"/>
      <c r="Y208" s="1"/>
      <c r="Z208" s="1"/>
      <c r="AA208" s="2"/>
      <c r="AB208" s="2"/>
    </row>
    <row r="209" spans="1:28" ht="14.25" x14ac:dyDescent="0.2">
      <c r="A209" s="41"/>
      <c r="B209" s="42"/>
      <c r="C209" s="40"/>
      <c r="D209" s="43"/>
      <c r="E209" s="43"/>
      <c r="F209" s="2"/>
      <c r="H209" s="2"/>
      <c r="I209" s="3"/>
      <c r="J209" s="4"/>
      <c r="K209" s="4"/>
      <c r="L209" s="2"/>
      <c r="M209" s="2"/>
      <c r="Y209" s="1"/>
      <c r="Z209" s="1"/>
      <c r="AA209" s="2"/>
      <c r="AB209" s="2"/>
    </row>
    <row r="210" spans="1:28" ht="14.25" x14ac:dyDescent="0.2">
      <c r="A210" s="41"/>
      <c r="B210" s="42"/>
      <c r="C210" s="40"/>
      <c r="D210" s="43"/>
      <c r="E210" s="43"/>
      <c r="F210" s="2"/>
      <c r="H210" s="2"/>
      <c r="I210" s="3"/>
      <c r="J210" s="4"/>
      <c r="K210" s="4"/>
      <c r="L210" s="2"/>
      <c r="M210" s="2"/>
      <c r="Y210" s="1"/>
      <c r="Z210" s="1"/>
      <c r="AA210" s="2"/>
      <c r="AB210" s="2"/>
    </row>
    <row r="211" spans="1:28" ht="14.25" x14ac:dyDescent="0.2">
      <c r="A211" s="41"/>
      <c r="B211" s="42"/>
      <c r="C211" s="40"/>
      <c r="D211" s="43"/>
      <c r="E211" s="43"/>
      <c r="F211" s="2"/>
      <c r="H211" s="2"/>
      <c r="I211" s="3"/>
      <c r="J211" s="4"/>
      <c r="K211" s="4"/>
      <c r="L211" s="2"/>
      <c r="M211" s="2"/>
      <c r="Y211" s="1"/>
      <c r="Z211" s="1"/>
      <c r="AA211" s="2"/>
      <c r="AB211" s="2"/>
    </row>
    <row r="212" spans="1:28" ht="14.25" x14ac:dyDescent="0.2">
      <c r="A212" s="41"/>
      <c r="B212" s="42"/>
      <c r="C212" s="40"/>
      <c r="D212" s="43"/>
      <c r="E212" s="43"/>
      <c r="F212" s="2"/>
      <c r="H212" s="2"/>
      <c r="I212" s="3"/>
      <c r="J212" s="4"/>
      <c r="K212" s="4"/>
      <c r="L212" s="2"/>
      <c r="M212" s="2"/>
      <c r="Y212" s="1"/>
      <c r="Z212" s="1"/>
      <c r="AA212" s="2"/>
      <c r="AB212" s="2"/>
    </row>
    <row r="213" spans="1:28" ht="14.25" x14ac:dyDescent="0.2">
      <c r="A213" s="41"/>
      <c r="B213" s="42"/>
      <c r="C213" s="40"/>
      <c r="D213" s="43"/>
      <c r="E213" s="43"/>
      <c r="F213" s="2"/>
      <c r="H213" s="2"/>
      <c r="I213" s="3"/>
      <c r="J213" s="4"/>
      <c r="K213" s="4"/>
      <c r="L213" s="2"/>
      <c r="M213" s="2"/>
      <c r="Y213" s="1"/>
      <c r="Z213" s="1"/>
      <c r="AA213" s="2"/>
      <c r="AB213" s="2"/>
    </row>
    <row r="214" spans="1:28" ht="14.25" x14ac:dyDescent="0.2">
      <c r="A214" s="41"/>
      <c r="B214" s="42"/>
      <c r="C214" s="40"/>
      <c r="D214" s="43"/>
      <c r="E214" s="43"/>
      <c r="F214" s="2"/>
      <c r="H214" s="2"/>
      <c r="I214" s="3"/>
      <c r="J214" s="4"/>
      <c r="K214" s="4"/>
      <c r="L214" s="2"/>
      <c r="M214" s="2"/>
      <c r="Y214" s="1"/>
      <c r="Z214" s="1"/>
      <c r="AA214" s="2"/>
      <c r="AB214" s="2"/>
    </row>
    <row r="215" spans="1:28" ht="14.25" x14ac:dyDescent="0.2">
      <c r="A215" s="41"/>
      <c r="B215" s="42"/>
      <c r="C215" s="40"/>
      <c r="D215" s="43"/>
      <c r="E215" s="43"/>
      <c r="F215" s="2"/>
      <c r="H215" s="2"/>
      <c r="I215" s="3"/>
      <c r="J215" s="4"/>
      <c r="K215" s="4"/>
      <c r="L215" s="2"/>
      <c r="M215" s="2"/>
      <c r="Y215" s="1"/>
      <c r="Z215" s="1"/>
      <c r="AA215" s="2"/>
      <c r="AB215" s="2"/>
    </row>
    <row r="216" spans="1:28" ht="14.25" x14ac:dyDescent="0.2">
      <c r="A216" s="41"/>
      <c r="B216" s="42"/>
      <c r="C216" s="40"/>
      <c r="D216" s="43"/>
      <c r="E216" s="43"/>
      <c r="F216" s="2"/>
      <c r="H216" s="2"/>
      <c r="I216" s="3"/>
      <c r="J216" s="4"/>
      <c r="K216" s="4"/>
      <c r="L216" s="2"/>
      <c r="M216" s="2"/>
      <c r="Y216" s="1"/>
      <c r="Z216" s="1"/>
      <c r="AA216" s="2"/>
      <c r="AB216" s="2"/>
    </row>
    <row r="217" spans="1:28" ht="14.25" x14ac:dyDescent="0.2">
      <c r="A217" s="41"/>
      <c r="B217" s="42"/>
      <c r="C217" s="40"/>
      <c r="D217" s="43"/>
      <c r="E217" s="43"/>
      <c r="F217" s="2"/>
      <c r="H217" s="2"/>
      <c r="I217" s="3"/>
      <c r="J217" s="4"/>
      <c r="K217" s="4"/>
      <c r="L217" s="2"/>
      <c r="M217" s="2"/>
      <c r="Y217" s="1"/>
      <c r="Z217" s="1"/>
      <c r="AA217" s="2"/>
      <c r="AB217" s="2"/>
    </row>
    <row r="218" spans="1:28" ht="14.25" x14ac:dyDescent="0.2">
      <c r="A218" s="41"/>
      <c r="B218" s="42"/>
      <c r="C218" s="40"/>
      <c r="D218" s="43"/>
      <c r="E218" s="43"/>
      <c r="F218" s="2"/>
      <c r="H218" s="2"/>
      <c r="I218" s="3"/>
      <c r="J218" s="4"/>
      <c r="K218" s="4"/>
      <c r="L218" s="2"/>
      <c r="M218" s="2"/>
      <c r="Y218" s="1"/>
      <c r="Z218" s="1"/>
      <c r="AA218" s="2"/>
      <c r="AB218" s="2"/>
    </row>
    <row r="219" spans="1:28" ht="14.25" x14ac:dyDescent="0.2">
      <c r="A219" s="41"/>
      <c r="B219" s="42"/>
      <c r="C219" s="40"/>
      <c r="D219" s="43"/>
      <c r="E219" s="43"/>
      <c r="F219" s="2"/>
      <c r="H219" s="2"/>
      <c r="I219" s="3"/>
      <c r="J219" s="4"/>
      <c r="K219" s="4"/>
      <c r="L219" s="2"/>
      <c r="M219" s="2"/>
      <c r="Y219" s="1"/>
      <c r="Z219" s="1"/>
      <c r="AA219" s="2"/>
      <c r="AB219" s="2"/>
    </row>
    <row r="220" spans="1:28" ht="14.25" x14ac:dyDescent="0.2">
      <c r="A220" s="41"/>
      <c r="B220" s="42"/>
      <c r="C220" s="40"/>
      <c r="D220" s="43"/>
      <c r="E220" s="43"/>
      <c r="F220" s="2"/>
      <c r="H220" s="2"/>
      <c r="I220" s="3"/>
      <c r="J220" s="4"/>
      <c r="K220" s="4"/>
      <c r="L220" s="2"/>
      <c r="M220" s="2"/>
      <c r="Y220" s="1"/>
      <c r="Z220" s="1"/>
      <c r="AA220" s="2"/>
      <c r="AB220" s="2"/>
    </row>
    <row r="221" spans="1:28" ht="14.25" x14ac:dyDescent="0.2">
      <c r="A221" s="41"/>
      <c r="B221" s="42"/>
      <c r="C221" s="40"/>
      <c r="D221" s="43"/>
      <c r="E221" s="43"/>
      <c r="F221" s="2"/>
      <c r="H221" s="2"/>
      <c r="I221" s="3"/>
      <c r="J221" s="4"/>
      <c r="K221" s="4"/>
      <c r="L221" s="2"/>
      <c r="M221" s="2"/>
      <c r="Y221" s="1"/>
      <c r="Z221" s="1"/>
      <c r="AA221" s="2"/>
      <c r="AB221" s="2"/>
    </row>
    <row r="222" spans="1:28" ht="14.25" x14ac:dyDescent="0.2">
      <c r="A222" s="41"/>
      <c r="B222" s="42"/>
      <c r="C222" s="40"/>
      <c r="D222" s="43"/>
      <c r="E222" s="43"/>
      <c r="F222" s="2"/>
      <c r="H222" s="2"/>
      <c r="I222" s="3"/>
      <c r="J222" s="4"/>
      <c r="K222" s="4"/>
      <c r="L222" s="2"/>
      <c r="M222" s="2"/>
      <c r="Y222" s="1"/>
      <c r="Z222" s="1"/>
      <c r="AA222" s="2"/>
      <c r="AB222" s="2"/>
    </row>
    <row r="223" spans="1:28" ht="14.25" x14ac:dyDescent="0.2">
      <c r="A223" s="41"/>
      <c r="B223" s="42"/>
      <c r="C223" s="40"/>
      <c r="D223" s="43"/>
      <c r="E223" s="43"/>
      <c r="F223" s="2"/>
      <c r="H223" s="2"/>
      <c r="I223" s="3"/>
      <c r="J223" s="4"/>
      <c r="K223" s="4"/>
      <c r="L223" s="2"/>
      <c r="M223" s="2"/>
      <c r="Y223" s="1"/>
      <c r="Z223" s="1"/>
      <c r="AA223" s="2"/>
      <c r="AB223" s="2"/>
    </row>
    <row r="224" spans="1:28" ht="14.25" x14ac:dyDescent="0.2">
      <c r="A224" s="41"/>
      <c r="B224" s="42"/>
      <c r="C224" s="40"/>
      <c r="D224" s="43"/>
      <c r="E224" s="43"/>
      <c r="F224" s="2"/>
      <c r="H224" s="2"/>
      <c r="I224" s="3"/>
      <c r="J224" s="4"/>
      <c r="K224" s="4"/>
      <c r="L224" s="2"/>
      <c r="M224" s="2"/>
      <c r="Y224" s="1"/>
      <c r="Z224" s="1"/>
      <c r="AA224" s="2"/>
      <c r="AB224" s="2"/>
    </row>
    <row r="225" spans="1:28" ht="14.25" x14ac:dyDescent="0.2">
      <c r="A225" s="41"/>
      <c r="B225" s="42"/>
      <c r="C225" s="40"/>
      <c r="D225" s="43"/>
      <c r="E225" s="43"/>
      <c r="F225" s="2"/>
      <c r="H225" s="2"/>
      <c r="I225" s="3"/>
      <c r="J225" s="4"/>
      <c r="K225" s="4"/>
      <c r="L225" s="2"/>
      <c r="M225" s="2"/>
      <c r="Y225" s="1"/>
      <c r="Z225" s="1"/>
      <c r="AA225" s="2"/>
      <c r="AB225" s="2"/>
    </row>
    <row r="226" spans="1:28" ht="14.25" x14ac:dyDescent="0.2">
      <c r="A226" s="41"/>
      <c r="B226" s="42"/>
      <c r="C226" s="40"/>
      <c r="D226" s="43"/>
      <c r="E226" s="43"/>
      <c r="F226" s="2"/>
      <c r="H226" s="2"/>
      <c r="I226" s="3"/>
      <c r="J226" s="4"/>
      <c r="K226" s="4"/>
      <c r="L226" s="2"/>
      <c r="M226" s="2"/>
      <c r="Y226" s="1"/>
      <c r="Z226" s="1"/>
      <c r="AA226" s="2"/>
      <c r="AB226" s="2"/>
    </row>
    <row r="227" spans="1:28" ht="14.25" x14ac:dyDescent="0.2">
      <c r="A227" s="41"/>
      <c r="B227" s="42"/>
      <c r="C227" s="40"/>
      <c r="D227" s="43"/>
      <c r="E227" s="43"/>
      <c r="F227" s="2"/>
      <c r="H227" s="2"/>
      <c r="I227" s="3"/>
      <c r="J227" s="4"/>
      <c r="K227" s="4"/>
      <c r="L227" s="2"/>
      <c r="M227" s="2"/>
      <c r="Y227" s="1"/>
      <c r="Z227" s="1"/>
      <c r="AA227" s="2"/>
      <c r="AB227" s="2"/>
    </row>
    <row r="228" spans="1:28" ht="14.25" x14ac:dyDescent="0.2">
      <c r="A228" s="41"/>
      <c r="B228" s="42"/>
      <c r="C228" s="40"/>
      <c r="D228" s="43"/>
      <c r="E228" s="43"/>
      <c r="F228" s="2"/>
      <c r="H228" s="2"/>
      <c r="I228" s="3"/>
      <c r="J228" s="4"/>
      <c r="K228" s="4"/>
      <c r="L228" s="2"/>
      <c r="M228" s="2"/>
      <c r="Y228" s="1"/>
      <c r="Z228" s="1"/>
      <c r="AA228" s="2"/>
      <c r="AB228" s="2"/>
    </row>
    <row r="229" spans="1:28" ht="14.25" x14ac:dyDescent="0.2">
      <c r="A229" s="41"/>
      <c r="B229" s="42"/>
      <c r="C229" s="40"/>
      <c r="D229" s="43"/>
      <c r="E229" s="43"/>
      <c r="F229" s="2"/>
      <c r="H229" s="2"/>
      <c r="I229" s="3"/>
      <c r="J229" s="4"/>
      <c r="K229" s="4"/>
      <c r="L229" s="2"/>
      <c r="M229" s="2"/>
      <c r="Y229" s="1"/>
      <c r="Z229" s="1"/>
      <c r="AA229" s="2"/>
      <c r="AB229" s="2"/>
    </row>
    <row r="230" spans="1:28" ht="14.25" x14ac:dyDescent="0.2">
      <c r="A230" s="41"/>
      <c r="B230" s="42"/>
      <c r="C230" s="40"/>
      <c r="D230" s="43"/>
      <c r="E230" s="43"/>
      <c r="F230" s="2"/>
      <c r="H230" s="2"/>
      <c r="I230" s="3"/>
      <c r="J230" s="4"/>
      <c r="K230" s="4"/>
      <c r="L230" s="2"/>
      <c r="M230" s="2"/>
      <c r="Y230" s="1"/>
      <c r="Z230" s="1"/>
      <c r="AA230" s="2"/>
      <c r="AB230" s="2"/>
    </row>
    <row r="231" spans="1:28" ht="14.25" x14ac:dyDescent="0.2">
      <c r="A231" s="41"/>
      <c r="B231" s="42"/>
      <c r="C231" s="40"/>
      <c r="D231" s="43"/>
      <c r="E231" s="43"/>
      <c r="F231" s="2"/>
      <c r="H231" s="2"/>
      <c r="I231" s="3"/>
      <c r="J231" s="4"/>
      <c r="K231" s="4"/>
      <c r="L231" s="2"/>
      <c r="M231" s="2"/>
      <c r="Y231" s="1"/>
      <c r="Z231" s="1"/>
      <c r="AA231" s="2"/>
      <c r="AB231" s="2"/>
    </row>
    <row r="232" spans="1:28" ht="14.25" x14ac:dyDescent="0.2">
      <c r="A232" s="41"/>
      <c r="B232" s="42"/>
      <c r="C232" s="40"/>
      <c r="D232" s="43"/>
      <c r="E232" s="43"/>
      <c r="F232" s="2"/>
      <c r="H232" s="2"/>
      <c r="I232" s="3"/>
      <c r="J232" s="4"/>
      <c r="K232" s="4"/>
      <c r="L232" s="2"/>
      <c r="M232" s="2"/>
      <c r="Y232" s="1"/>
      <c r="Z232" s="1"/>
      <c r="AA232" s="2"/>
      <c r="AB232" s="2"/>
    </row>
    <row r="233" spans="1:28" ht="14.25" x14ac:dyDescent="0.2">
      <c r="A233" s="41"/>
      <c r="B233" s="42"/>
      <c r="C233" s="40"/>
      <c r="D233" s="43"/>
      <c r="E233" s="43"/>
      <c r="F233" s="2"/>
      <c r="H233" s="2"/>
      <c r="I233" s="3"/>
      <c r="J233" s="4"/>
      <c r="K233" s="4"/>
      <c r="L233" s="2"/>
      <c r="M233" s="2"/>
      <c r="Y233" s="1"/>
      <c r="Z233" s="1"/>
      <c r="AA233" s="2"/>
      <c r="AB233" s="2"/>
    </row>
    <row r="234" spans="1:28" ht="14.25" x14ac:dyDescent="0.2">
      <c r="A234" s="41"/>
      <c r="B234" s="42"/>
      <c r="C234" s="40"/>
      <c r="D234" s="43"/>
      <c r="E234" s="43"/>
      <c r="F234" s="2"/>
      <c r="H234" s="2"/>
      <c r="I234" s="3"/>
      <c r="J234" s="4"/>
      <c r="K234" s="4"/>
      <c r="L234" s="2"/>
      <c r="M234" s="2"/>
      <c r="Y234" s="1"/>
      <c r="Z234" s="1"/>
      <c r="AA234" s="2"/>
      <c r="AB234" s="2"/>
    </row>
    <row r="235" spans="1:28" ht="14.25" x14ac:dyDescent="0.2">
      <c r="A235" s="41"/>
      <c r="B235" s="42"/>
      <c r="C235" s="40"/>
      <c r="D235" s="43"/>
      <c r="E235" s="43"/>
      <c r="F235" s="2"/>
      <c r="H235" s="2"/>
      <c r="I235" s="3"/>
      <c r="J235" s="4"/>
      <c r="K235" s="4"/>
      <c r="L235" s="2"/>
      <c r="M235" s="2"/>
      <c r="Y235" s="1"/>
      <c r="Z235" s="1"/>
      <c r="AA235" s="2"/>
      <c r="AB235" s="2"/>
    </row>
    <row r="236" spans="1:28" ht="14.25" x14ac:dyDescent="0.2">
      <c r="A236" s="41"/>
      <c r="B236" s="42"/>
      <c r="C236" s="40"/>
      <c r="D236" s="43"/>
      <c r="E236" s="43"/>
      <c r="F236" s="2"/>
      <c r="H236" s="2"/>
      <c r="I236" s="3"/>
      <c r="J236" s="4"/>
      <c r="K236" s="4"/>
      <c r="L236" s="2"/>
      <c r="M236" s="2"/>
      <c r="Y236" s="1"/>
      <c r="Z236" s="1"/>
      <c r="AA236" s="2"/>
      <c r="AB236" s="2"/>
    </row>
    <row r="237" spans="1:28" ht="14.25" x14ac:dyDescent="0.2">
      <c r="A237" s="41"/>
      <c r="B237" s="42"/>
      <c r="C237" s="40"/>
      <c r="D237" s="43"/>
      <c r="E237" s="43"/>
      <c r="F237" s="2"/>
      <c r="H237" s="2"/>
      <c r="I237" s="3"/>
      <c r="J237" s="4"/>
      <c r="K237" s="4"/>
      <c r="L237" s="2"/>
      <c r="M237" s="2"/>
      <c r="Y237" s="1"/>
      <c r="Z237" s="1"/>
      <c r="AA237" s="2"/>
      <c r="AB237" s="2"/>
    </row>
    <row r="238" spans="1:28" ht="14.25" x14ac:dyDescent="0.2">
      <c r="A238" s="41"/>
      <c r="B238" s="42"/>
      <c r="C238" s="40"/>
      <c r="D238" s="43"/>
      <c r="E238" s="43"/>
      <c r="F238" s="2"/>
      <c r="H238" s="2"/>
      <c r="I238" s="3"/>
      <c r="J238" s="4"/>
      <c r="K238" s="4"/>
      <c r="L238" s="2"/>
      <c r="M238" s="2"/>
      <c r="Y238" s="1"/>
      <c r="Z238" s="1"/>
      <c r="AA238" s="2"/>
      <c r="AB238" s="2"/>
    </row>
    <row r="239" spans="1:28" ht="14.25" x14ac:dyDescent="0.2">
      <c r="A239" s="41"/>
      <c r="B239" s="42"/>
      <c r="C239" s="40"/>
      <c r="D239" s="43"/>
      <c r="E239" s="43"/>
      <c r="F239" s="2"/>
      <c r="H239" s="2"/>
      <c r="I239" s="3"/>
      <c r="J239" s="4"/>
      <c r="K239" s="4"/>
      <c r="L239" s="2"/>
      <c r="M239" s="2"/>
      <c r="Y239" s="1"/>
      <c r="Z239" s="1"/>
      <c r="AA239" s="2"/>
      <c r="AB239" s="2"/>
    </row>
    <row r="240" spans="1:28" ht="14.25" x14ac:dyDescent="0.2">
      <c r="A240" s="41"/>
      <c r="B240" s="42"/>
      <c r="C240" s="40"/>
      <c r="D240" s="43"/>
      <c r="E240" s="43"/>
      <c r="F240" s="2"/>
      <c r="H240" s="2"/>
      <c r="I240" s="3"/>
      <c r="J240" s="4"/>
      <c r="K240" s="4"/>
      <c r="L240" s="2"/>
      <c r="M240" s="2"/>
      <c r="Y240" s="1"/>
      <c r="Z240" s="1"/>
      <c r="AA240" s="2"/>
      <c r="AB240" s="2"/>
    </row>
    <row r="241" spans="1:28" ht="14.25" x14ac:dyDescent="0.2">
      <c r="A241" s="41"/>
      <c r="B241" s="42"/>
      <c r="C241" s="40"/>
      <c r="D241" s="43"/>
      <c r="E241" s="43"/>
      <c r="F241" s="2"/>
      <c r="H241" s="2"/>
      <c r="I241" s="3"/>
      <c r="J241" s="4"/>
      <c r="K241" s="4"/>
      <c r="L241" s="2"/>
      <c r="M241" s="2"/>
      <c r="Y241" s="1"/>
      <c r="Z241" s="1"/>
      <c r="AA241" s="2"/>
      <c r="AB241" s="2"/>
    </row>
    <row r="242" spans="1:28" ht="14.25" x14ac:dyDescent="0.2">
      <c r="A242" s="41"/>
      <c r="B242" s="42"/>
      <c r="C242" s="40"/>
      <c r="D242" s="43"/>
      <c r="E242" s="43"/>
      <c r="F242" s="2"/>
      <c r="H242" s="2"/>
      <c r="I242" s="3"/>
      <c r="J242" s="4"/>
      <c r="K242" s="4"/>
      <c r="L242" s="2"/>
      <c r="M242" s="2"/>
      <c r="Y242" s="1"/>
      <c r="Z242" s="1"/>
      <c r="AA242" s="2"/>
      <c r="AB242" s="2"/>
    </row>
    <row r="243" spans="1:28" ht="14.25" x14ac:dyDescent="0.2">
      <c r="A243" s="41"/>
      <c r="B243" s="42"/>
      <c r="C243" s="40"/>
      <c r="D243" s="43"/>
      <c r="E243" s="43"/>
      <c r="F243" s="2"/>
      <c r="H243" s="2"/>
      <c r="I243" s="3"/>
      <c r="J243" s="4"/>
      <c r="K243" s="4"/>
      <c r="L243" s="2"/>
      <c r="M243" s="2"/>
      <c r="Y243" s="1"/>
      <c r="Z243" s="1"/>
      <c r="AA243" s="2"/>
      <c r="AB243" s="2"/>
    </row>
    <row r="244" spans="1:28" ht="14.25" x14ac:dyDescent="0.2">
      <c r="A244" s="41"/>
      <c r="B244" s="42"/>
      <c r="C244" s="40"/>
      <c r="D244" s="43"/>
      <c r="E244" s="48"/>
    </row>
    <row r="245" spans="1:28" ht="14.25" x14ac:dyDescent="0.2">
      <c r="A245" s="41"/>
      <c r="B245" s="42"/>
      <c r="C245" s="40"/>
      <c r="D245" s="43"/>
      <c r="E245" s="46"/>
    </row>
    <row r="246" spans="1:28" ht="14.25" x14ac:dyDescent="0.2">
      <c r="A246" s="41"/>
      <c r="B246" s="42"/>
      <c r="C246" s="40"/>
      <c r="D246" s="43"/>
      <c r="E246" s="50"/>
    </row>
    <row r="247" spans="1:28" ht="14.25" x14ac:dyDescent="0.2">
      <c r="A247" s="44"/>
      <c r="B247" s="47"/>
      <c r="C247" s="58"/>
      <c r="D247" s="48"/>
    </row>
    <row r="248" spans="1:28" ht="14.25" x14ac:dyDescent="0.2">
      <c r="A248" s="44"/>
      <c r="B248" s="45"/>
      <c r="C248" s="59"/>
      <c r="D248" s="46"/>
      <c r="E248" s="21"/>
    </row>
    <row r="249" spans="1:28" x14ac:dyDescent="0.2">
      <c r="A249" s="49"/>
      <c r="B249" s="45"/>
      <c r="C249" s="58"/>
      <c r="D249" s="50"/>
    </row>
    <row r="250" spans="1:28" x14ac:dyDescent="0.2">
      <c r="A250" s="51"/>
      <c r="B250" s="52"/>
      <c r="C250" s="58"/>
    </row>
    <row r="251" spans="1:28" x14ac:dyDescent="0.2">
      <c r="B251" s="2"/>
      <c r="C251" s="60"/>
      <c r="D251" s="21"/>
      <c r="E251" s="78"/>
    </row>
    <row r="253" spans="1:28" x14ac:dyDescent="0.2">
      <c r="B253" s="61"/>
    </row>
    <row r="254" spans="1:28" x14ac:dyDescent="0.2">
      <c r="B254" s="18"/>
      <c r="C254" s="50"/>
      <c r="D254" s="78"/>
    </row>
  </sheetData>
  <autoFilter ref="E1:E254"/>
  <mergeCells count="6">
    <mergeCell ref="C7:E7"/>
    <mergeCell ref="B1:E1"/>
    <mergeCell ref="B2:E2"/>
    <mergeCell ref="B3:E3"/>
    <mergeCell ref="B4:E4"/>
    <mergeCell ref="A6:E6"/>
  </mergeCells>
  <pageMargins left="0.37" right="0.16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</vt:lpstr>
      <vt:lpstr>Лист3</vt:lpstr>
      <vt:lpstr>прил!Область_печати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2022-11-22T04:48:12Z</dcterms:modified>
</cp:coreProperties>
</file>