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5" i="1" l="1"/>
  <c r="K55" i="1"/>
  <c r="K52" i="1" l="1"/>
  <c r="L52" i="1"/>
  <c r="K60" i="1" l="1"/>
  <c r="L60" i="1"/>
  <c r="K61" i="1"/>
  <c r="L61" i="1"/>
  <c r="K62" i="1"/>
  <c r="L62" i="1"/>
  <c r="K63" i="1"/>
  <c r="L63" i="1"/>
  <c r="K64" i="1"/>
  <c r="L64" i="1"/>
  <c r="L49" i="1"/>
  <c r="K49" i="1"/>
  <c r="K45" i="1"/>
  <c r="L45" i="1"/>
  <c r="K46" i="1"/>
  <c r="L46" i="1"/>
  <c r="K47" i="1"/>
  <c r="L47" i="1"/>
  <c r="K48" i="1"/>
  <c r="L48" i="1"/>
  <c r="F44" i="1"/>
  <c r="G44" i="1"/>
  <c r="H44" i="1"/>
  <c r="I44" i="1"/>
  <c r="J44" i="1"/>
  <c r="L41" i="1"/>
  <c r="K41" i="1"/>
  <c r="K38" i="1"/>
  <c r="L38" i="1"/>
  <c r="K39" i="1"/>
  <c r="L39" i="1"/>
  <c r="K40" i="1"/>
  <c r="L40" i="1"/>
  <c r="K28" i="1"/>
  <c r="L28" i="1"/>
  <c r="K29" i="1"/>
  <c r="L29" i="1"/>
  <c r="K30" i="1"/>
  <c r="L30" i="1"/>
  <c r="K31" i="1"/>
  <c r="L31" i="1"/>
  <c r="K33" i="1"/>
  <c r="L33" i="1"/>
  <c r="K34" i="1"/>
  <c r="L34" i="1"/>
  <c r="K35" i="1"/>
  <c r="L35" i="1"/>
  <c r="K36" i="1"/>
  <c r="L36" i="1"/>
  <c r="K16" i="1"/>
  <c r="L16" i="1"/>
  <c r="K17" i="1"/>
  <c r="L17" i="1"/>
  <c r="K19" i="1"/>
  <c r="L19" i="1"/>
  <c r="K20" i="1"/>
  <c r="L20" i="1"/>
  <c r="K22" i="1"/>
  <c r="L22" i="1"/>
  <c r="K23" i="1"/>
  <c r="L23" i="1"/>
  <c r="K25" i="1"/>
  <c r="L25" i="1"/>
  <c r="K26" i="1"/>
  <c r="L26" i="1"/>
  <c r="E24" i="1" l="1"/>
  <c r="D44" i="1"/>
  <c r="E44" i="1"/>
  <c r="C44" i="1"/>
  <c r="L65" i="1" l="1"/>
  <c r="K65" i="1"/>
  <c r="K50" i="1"/>
  <c r="D24" i="1" l="1"/>
  <c r="F24" i="1"/>
  <c r="G24" i="1"/>
  <c r="H24" i="1"/>
  <c r="I24" i="1"/>
  <c r="J24" i="1"/>
  <c r="D21" i="1"/>
  <c r="E21" i="1"/>
  <c r="F21" i="1"/>
  <c r="G21" i="1"/>
  <c r="H21" i="1"/>
  <c r="I21" i="1"/>
  <c r="K21" i="1" s="1"/>
  <c r="J21" i="1"/>
  <c r="D18" i="1"/>
  <c r="E18" i="1"/>
  <c r="F18" i="1"/>
  <c r="G18" i="1"/>
  <c r="H18" i="1"/>
  <c r="I18" i="1"/>
  <c r="J18" i="1"/>
  <c r="L18" i="1" s="1"/>
  <c r="D15" i="1"/>
  <c r="E15" i="1"/>
  <c r="F15" i="1"/>
  <c r="G15" i="1"/>
  <c r="H15" i="1"/>
  <c r="I15" i="1"/>
  <c r="J15" i="1"/>
  <c r="C24" i="1"/>
  <c r="C21" i="1"/>
  <c r="C18" i="1"/>
  <c r="C15" i="1"/>
  <c r="L69" i="1"/>
  <c r="K69" i="1"/>
  <c r="G37" i="1"/>
  <c r="H37" i="1"/>
  <c r="I37" i="1"/>
  <c r="K37" i="1" s="1"/>
  <c r="J37" i="1"/>
  <c r="D37" i="1"/>
  <c r="E37" i="1"/>
  <c r="F37" i="1"/>
  <c r="C37" i="1"/>
  <c r="D32" i="1"/>
  <c r="E32" i="1"/>
  <c r="F32" i="1"/>
  <c r="G32" i="1"/>
  <c r="H32" i="1"/>
  <c r="I32" i="1"/>
  <c r="J32" i="1"/>
  <c r="L32" i="1" s="1"/>
  <c r="C32" i="1"/>
  <c r="D27" i="1"/>
  <c r="E27" i="1"/>
  <c r="F27" i="1"/>
  <c r="G27" i="1"/>
  <c r="H27" i="1"/>
  <c r="I27" i="1"/>
  <c r="J27" i="1"/>
  <c r="L27" i="1" s="1"/>
  <c r="C27" i="1"/>
  <c r="D13" i="1"/>
  <c r="E13" i="1"/>
  <c r="F13" i="1"/>
  <c r="G13" i="1"/>
  <c r="H13" i="1"/>
  <c r="I13" i="1"/>
  <c r="J13" i="1"/>
  <c r="L13" i="1" s="1"/>
  <c r="C13" i="1"/>
  <c r="D14" i="1"/>
  <c r="E14" i="1"/>
  <c r="F14" i="1"/>
  <c r="G14" i="1"/>
  <c r="H14" i="1"/>
  <c r="I14" i="1"/>
  <c r="J14" i="1"/>
  <c r="L14" i="1" s="1"/>
  <c r="C14" i="1"/>
  <c r="L10" i="1"/>
  <c r="K14" i="1" l="1"/>
  <c r="K13" i="1"/>
  <c r="K27" i="1"/>
  <c r="K32" i="1"/>
  <c r="L15" i="1"/>
  <c r="K18" i="1"/>
  <c r="K15" i="1"/>
  <c r="L24" i="1"/>
  <c r="L37" i="1"/>
  <c r="L21" i="1"/>
  <c r="K24" i="1"/>
  <c r="K10" i="1"/>
  <c r="L66" i="1" l="1"/>
  <c r="L50" i="1" l="1"/>
  <c r="K12" i="1" l="1"/>
  <c r="L12" i="1"/>
  <c r="K43" i="1"/>
  <c r="L43" i="1"/>
  <c r="K44" i="1"/>
  <c r="L44" i="1"/>
  <c r="K51" i="1"/>
  <c r="L51" i="1"/>
  <c r="K57" i="1"/>
  <c r="L57" i="1"/>
  <c r="K58" i="1"/>
  <c r="L58" i="1"/>
  <c r="K59" i="1"/>
  <c r="L59" i="1"/>
  <c r="K68" i="1"/>
  <c r="L68" i="1"/>
</calcChain>
</file>

<file path=xl/sharedStrings.xml><?xml version="1.0" encoding="utf-8"?>
<sst xmlns="http://schemas.openxmlformats.org/spreadsheetml/2006/main" count="139" uniqueCount="61">
  <si>
    <t>ОСНОВНЫЕ ПАРАМЕТРЫ</t>
  </si>
  <si>
    <t>Показатели</t>
  </si>
  <si>
    <t>Единица измерения</t>
  </si>
  <si>
    <t>Прогноз</t>
  </si>
  <si>
    <t>(оценка)</t>
  </si>
  <si>
    <t>вариант 1</t>
  </si>
  <si>
    <t>вариант 2</t>
  </si>
  <si>
    <t>Промышленность</t>
  </si>
  <si>
    <t>% к пред. году</t>
  </si>
  <si>
    <t>Сельское хозяйство</t>
  </si>
  <si>
    <t>Объем продукции сельского хозяйства в хозяйствах всех категорий</t>
  </si>
  <si>
    <t>Крупный рогатый скот</t>
  </si>
  <si>
    <t xml:space="preserve"> в том числе коровы</t>
  </si>
  <si>
    <t>Овцы и козы</t>
  </si>
  <si>
    <t>Производство важнейших видов продукции:</t>
  </si>
  <si>
    <t>тыс. тонн</t>
  </si>
  <si>
    <t>Картофель</t>
  </si>
  <si>
    <t>Скот и птица на убой (в живом весе)</t>
  </si>
  <si>
    <t>тонн</t>
  </si>
  <si>
    <t>Хлеб и хлебобулочные изделия</t>
  </si>
  <si>
    <t>Инвестиции и строительство</t>
  </si>
  <si>
    <t>Инвестиции в основной капитал за счет всех источников финансирования</t>
  </si>
  <si>
    <t>Ввод в эксплуатацию жилых домов за счет всех источников финансирования</t>
  </si>
  <si>
    <t>тыс.кв. м общей площади</t>
  </si>
  <si>
    <t>Рынок товаров и услуг</t>
  </si>
  <si>
    <t xml:space="preserve"> Оборот розничной торговли</t>
  </si>
  <si>
    <t>Уровень жизни</t>
  </si>
  <si>
    <t>Численность постоянного населения (среднегодовая)</t>
  </si>
  <si>
    <t>тыс. человек</t>
  </si>
  <si>
    <t>60. темп роста</t>
  </si>
  <si>
    <t>Численность безработных, рассчитанная по методологии МОТ</t>
  </si>
  <si>
    <t>Численность безработных, зарегистрированных в органах государственной службы занятости</t>
  </si>
  <si>
    <t>рублей</t>
  </si>
  <si>
    <t>Фонд заработной платы</t>
  </si>
  <si>
    <t>Среднемесячная заработная плата одного работника</t>
  </si>
  <si>
    <t>%</t>
  </si>
  <si>
    <t xml:space="preserve"> Величина прожиточного минимума в среднем на душу населения в месяц</t>
  </si>
  <si>
    <t>Численность населения с денежными доходами ниже прожиточного минимума в % ко всему населению</t>
  </si>
  <si>
    <t>Лошади</t>
  </si>
  <si>
    <t>тыс.руб.</t>
  </si>
  <si>
    <t>тыс. руб.</t>
  </si>
  <si>
    <t>млн. руб.</t>
  </si>
  <si>
    <t>прогноза социально-экономического развития Тере-Хольского кожууна</t>
  </si>
  <si>
    <t>на 2023 год и на плановый период 2024 и 2025 годов</t>
  </si>
  <si>
    <t>Объем отгруженных товаров собственного производства, выполненных работ и услуг собственными силами,  тыс.руб.</t>
  </si>
  <si>
    <t>2021 (отчет)</t>
  </si>
  <si>
    <t>2023 г.</t>
  </si>
  <si>
    <t>2024 г.</t>
  </si>
  <si>
    <t>2025 г.</t>
  </si>
  <si>
    <t>2025 г. в % к 2021 г.</t>
  </si>
  <si>
    <t>с.Шынаа</t>
  </si>
  <si>
    <t>с.Балыктыг</t>
  </si>
  <si>
    <t>с.Каргы</t>
  </si>
  <si>
    <t>с.Эми</t>
  </si>
  <si>
    <t>голов</t>
  </si>
  <si>
    <t>Яки</t>
  </si>
  <si>
    <t>кв.метров</t>
  </si>
  <si>
    <t xml:space="preserve"> Численность трудовых ресурсов</t>
  </si>
  <si>
    <t>1000 к населению</t>
  </si>
  <si>
    <t>Численность занятых в сфере малого и среднего предпринимательства, включая индивидуальных предпринимателей</t>
  </si>
  <si>
    <t>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</si>
</sst>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\ _₽_-;\-* #,##0\ _₽_-;_-* &quot;-&quot;??\ _₽_-;_-@_-"/>
  </numFmts>
  <fonts count="1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03">
    <xf numFmtId="0" fontId="0" fillId="0" borderId="0" xfId="0"/>
    <xf numFmtId="164" fontId="0" fillId="0" borderId="0" xfId="0" applyNumberFormat="1" applyBorder="1"/>
    <xf numFmtId="164" fontId="1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/>
    <xf numFmtId="164" fontId="2" fillId="2" borderId="0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 wrapText="1"/>
    </xf>
    <xf numFmtId="1" fontId="3" fillId="0" borderId="14" xfId="0" applyNumberFormat="1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center"/>
    </xf>
    <xf numFmtId="1" fontId="0" fillId="0" borderId="0" xfId="0" applyNumberFormat="1" applyBorder="1"/>
    <xf numFmtId="164" fontId="3" fillId="0" borderId="16" xfId="0" applyNumberFormat="1" applyFont="1" applyBorder="1" applyAlignment="1">
      <alignment vertical="top" wrapText="1"/>
    </xf>
    <xf numFmtId="164" fontId="3" fillId="0" borderId="15" xfId="0" applyNumberFormat="1" applyFont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/>
    </xf>
    <xf numFmtId="164" fontId="3" fillId="0" borderId="16" xfId="0" applyNumberFormat="1" applyFont="1" applyFill="1" applyBorder="1" applyAlignment="1">
      <alignment vertical="top" wrapText="1"/>
    </xf>
    <xf numFmtId="164" fontId="3" fillId="0" borderId="15" xfId="0" applyNumberFormat="1" applyFont="1" applyBorder="1" applyAlignment="1">
      <alignment horizontal="center" vertical="top"/>
    </xf>
    <xf numFmtId="164" fontId="3" fillId="0" borderId="16" xfId="0" applyNumberFormat="1" applyFont="1" applyBorder="1" applyAlignment="1">
      <alignment horizontal="center" vertical="top" wrapText="1"/>
    </xf>
    <xf numFmtId="164" fontId="3" fillId="0" borderId="17" xfId="0" applyNumberFormat="1" applyFont="1" applyBorder="1" applyAlignment="1">
      <alignment horizontal="center" vertical="top" wrapText="1"/>
    </xf>
    <xf numFmtId="164" fontId="5" fillId="2" borderId="15" xfId="0" applyNumberFormat="1" applyFont="1" applyFill="1" applyBorder="1" applyAlignment="1">
      <alignment horizontal="center" vertical="top" wrapText="1"/>
    </xf>
    <xf numFmtId="164" fontId="5" fillId="0" borderId="15" xfId="0" applyNumberFormat="1" applyFont="1" applyBorder="1" applyAlignment="1">
      <alignment horizontal="center" vertical="top" wrapText="1"/>
    </xf>
    <xf numFmtId="164" fontId="3" fillId="3" borderId="15" xfId="0" applyNumberFormat="1" applyFont="1" applyFill="1" applyBorder="1" applyAlignment="1">
      <alignment horizontal="center" vertical="top" wrapText="1"/>
    </xf>
    <xf numFmtId="164" fontId="3" fillId="2" borderId="17" xfId="0" applyNumberFormat="1" applyFont="1" applyFill="1" applyBorder="1" applyAlignment="1">
      <alignment horizontal="center" vertical="top" wrapText="1"/>
    </xf>
    <xf numFmtId="164" fontId="3" fillId="2" borderId="16" xfId="0" applyNumberFormat="1" applyFont="1" applyFill="1" applyBorder="1" applyAlignment="1">
      <alignment vertical="top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9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2" borderId="17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3" borderId="16" xfId="0" applyNumberFormat="1" applyFont="1" applyFill="1" applyBorder="1" applyAlignment="1">
      <alignment vertical="top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/>
    </xf>
    <xf numFmtId="164" fontId="4" fillId="4" borderId="16" xfId="0" applyNumberFormat="1" applyFont="1" applyFill="1" applyBorder="1" applyAlignment="1">
      <alignment vertical="top" wrapText="1"/>
    </xf>
    <xf numFmtId="164" fontId="3" fillId="4" borderId="15" xfId="0" applyNumberFormat="1" applyFont="1" applyFill="1" applyBorder="1" applyAlignment="1">
      <alignment horizontal="center" vertical="top" wrapText="1"/>
    </xf>
    <xf numFmtId="164" fontId="3" fillId="4" borderId="15" xfId="0" applyNumberFormat="1" applyFont="1" applyFill="1" applyBorder="1" applyAlignment="1">
      <alignment horizontal="center"/>
    </xf>
    <xf numFmtId="164" fontId="3" fillId="4" borderId="15" xfId="0" applyNumberFormat="1" applyFont="1" applyFill="1" applyBorder="1" applyAlignment="1">
      <alignment horizontal="center" vertical="top"/>
    </xf>
    <xf numFmtId="164" fontId="6" fillId="4" borderId="17" xfId="0" applyNumberFormat="1" applyFont="1" applyFill="1" applyBorder="1" applyAlignment="1">
      <alignment vertical="top" wrapText="1"/>
    </xf>
    <xf numFmtId="164" fontId="4" fillId="4" borderId="16" xfId="0" applyNumberFormat="1" applyFont="1" applyFill="1" applyBorder="1" applyAlignment="1">
      <alignment horizontal="justify" vertical="top" wrapText="1"/>
    </xf>
    <xf numFmtId="164" fontId="3" fillId="4" borderId="15" xfId="0" applyNumberFormat="1" applyFont="1" applyFill="1" applyBorder="1" applyAlignment="1">
      <alignment horizontal="justify" vertical="top" wrapText="1"/>
    </xf>
    <xf numFmtId="164" fontId="3" fillId="2" borderId="16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top" wrapText="1"/>
    </xf>
    <xf numFmtId="164" fontId="4" fillId="0" borderId="16" xfId="0" applyNumberFormat="1" applyFont="1" applyBorder="1" applyAlignment="1">
      <alignment vertical="top" wrapText="1"/>
    </xf>
    <xf numFmtId="164" fontId="3" fillId="0" borderId="18" xfId="0" applyNumberFormat="1" applyFont="1" applyBorder="1" applyAlignment="1">
      <alignment vertical="top" wrapText="1"/>
    </xf>
    <xf numFmtId="164" fontId="4" fillId="0" borderId="19" xfId="0" applyNumberFormat="1" applyFont="1" applyBorder="1" applyAlignment="1">
      <alignment vertical="top" wrapText="1"/>
    </xf>
    <xf numFmtId="164" fontId="4" fillId="0" borderId="17" xfId="0" applyNumberFormat="1" applyFont="1" applyBorder="1" applyAlignment="1">
      <alignment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3" fillId="2" borderId="16" xfId="0" applyNumberFormat="1" applyFont="1" applyFill="1" applyBorder="1" applyAlignment="1">
      <alignment horizontal="center" vertical="top" wrapText="1"/>
    </xf>
    <xf numFmtId="164" fontId="3" fillId="5" borderId="15" xfId="0" applyNumberFormat="1" applyFont="1" applyFill="1" applyBorder="1" applyAlignment="1">
      <alignment horizontal="center" vertical="top" wrapText="1"/>
    </xf>
    <xf numFmtId="164" fontId="3" fillId="5" borderId="16" xfId="0" applyNumberFormat="1" applyFont="1" applyFill="1" applyBorder="1" applyAlignment="1">
      <alignment horizontal="center" vertical="top" wrapText="1"/>
    </xf>
    <xf numFmtId="164" fontId="3" fillId="5" borderId="15" xfId="0" applyNumberFormat="1" applyFont="1" applyFill="1" applyBorder="1" applyAlignment="1">
      <alignment horizontal="center" vertical="top"/>
    </xf>
    <xf numFmtId="164" fontId="6" fillId="0" borderId="17" xfId="0" applyNumberFormat="1" applyFont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" fontId="3" fillId="0" borderId="15" xfId="0" applyNumberFormat="1" applyFont="1" applyBorder="1" applyAlignment="1">
      <alignment horizontal="center" vertical="top" wrapText="1"/>
    </xf>
    <xf numFmtId="1" fontId="5" fillId="2" borderId="15" xfId="0" applyNumberFormat="1" applyFont="1" applyFill="1" applyBorder="1" applyAlignment="1">
      <alignment horizontal="center" vertical="top" wrapText="1"/>
    </xf>
    <xf numFmtId="1" fontId="5" fillId="0" borderId="15" xfId="0" applyNumberFormat="1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164" fontId="3" fillId="5" borderId="16" xfId="0" applyNumberFormat="1" applyFont="1" applyFill="1" applyBorder="1" applyAlignment="1">
      <alignment vertical="top" wrapText="1"/>
    </xf>
    <xf numFmtId="164" fontId="7" fillId="5" borderId="15" xfId="0" applyNumberFormat="1" applyFont="1" applyFill="1" applyBorder="1" applyAlignment="1">
      <alignment horizontal="center" vertical="center" wrapText="1"/>
    </xf>
    <xf numFmtId="164" fontId="7" fillId="5" borderId="17" xfId="0" applyNumberFormat="1" applyFont="1" applyFill="1" applyBorder="1" applyAlignment="1">
      <alignment horizontal="center" vertical="center"/>
    </xf>
    <xf numFmtId="164" fontId="0" fillId="5" borderId="17" xfId="0" applyNumberFormat="1" applyFill="1" applyBorder="1" applyAlignment="1">
      <alignment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/>
    <xf numFmtId="164" fontId="0" fillId="2" borderId="4" xfId="0" applyNumberFormat="1" applyFill="1" applyBorder="1"/>
    <xf numFmtId="164" fontId="0" fillId="0" borderId="17" xfId="0" applyNumberFormat="1" applyBorder="1"/>
    <xf numFmtId="164" fontId="0" fillId="2" borderId="17" xfId="0" applyNumberFormat="1" applyFill="1" applyBorder="1"/>
    <xf numFmtId="164" fontId="0" fillId="0" borderId="3" xfId="0" applyNumberFormat="1" applyBorder="1" applyAlignment="1">
      <alignment wrapText="1"/>
    </xf>
    <xf numFmtId="164" fontId="4" fillId="5" borderId="16" xfId="0" applyNumberFormat="1" applyFont="1" applyFill="1" applyBorder="1" applyAlignment="1">
      <alignment vertical="top" wrapText="1"/>
    </xf>
    <xf numFmtId="164" fontId="3" fillId="5" borderId="17" xfId="0" applyNumberFormat="1" applyFont="1" applyFill="1" applyBorder="1" applyAlignment="1">
      <alignment horizontal="center" vertical="top" wrapText="1"/>
    </xf>
    <xf numFmtId="164" fontId="3" fillId="3" borderId="17" xfId="0" applyNumberFormat="1" applyFont="1" applyFill="1" applyBorder="1" applyAlignment="1">
      <alignment horizontal="center" vertical="top" wrapText="1"/>
    </xf>
    <xf numFmtId="0" fontId="5" fillId="0" borderId="17" xfId="0" applyFont="1" applyBorder="1" applyAlignment="1">
      <alignment wrapText="1"/>
    </xf>
    <xf numFmtId="1" fontId="3" fillId="5" borderId="15" xfId="0" applyNumberFormat="1" applyFont="1" applyFill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top" wrapText="1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top" wrapText="1"/>
    </xf>
    <xf numFmtId="164" fontId="3" fillId="4" borderId="15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/>
    </xf>
    <xf numFmtId="164" fontId="3" fillId="0" borderId="8" xfId="0" applyNumberFormat="1" applyFont="1" applyBorder="1" applyAlignment="1">
      <alignment horizontal="center" vertical="top"/>
    </xf>
    <xf numFmtId="164" fontId="3" fillId="0" borderId="13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justify" vertical="top"/>
    </xf>
    <xf numFmtId="164" fontId="3" fillId="0" borderId="8" xfId="0" applyNumberFormat="1" applyFont="1" applyBorder="1" applyAlignment="1">
      <alignment horizontal="justify" vertical="top"/>
    </xf>
    <xf numFmtId="164" fontId="3" fillId="0" borderId="13" xfId="0" applyNumberFormat="1" applyFont="1" applyBorder="1" applyAlignment="1">
      <alignment horizontal="justify" vertical="top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center" vertical="top"/>
    </xf>
    <xf numFmtId="164" fontId="3" fillId="0" borderId="11" xfId="0" applyNumberFormat="1" applyFont="1" applyBorder="1" applyAlignment="1">
      <alignment horizontal="center" vertical="top"/>
    </xf>
    <xf numFmtId="164" fontId="3" fillId="0" borderId="12" xfId="0" applyNumberFormat="1" applyFont="1" applyBorder="1" applyAlignment="1">
      <alignment horizontal="center" vertical="top"/>
    </xf>
    <xf numFmtId="164" fontId="3" fillId="0" borderId="10" xfId="0" applyNumberFormat="1" applyFont="1" applyBorder="1" applyAlignment="1">
      <alignment horizontal="center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workbookViewId="0">
      <selection activeCell="D69" sqref="D69"/>
    </sheetView>
  </sheetViews>
  <sheetFormatPr defaultColWidth="8" defaultRowHeight="15.75" x14ac:dyDescent="0.25"/>
  <cols>
    <col min="1" max="1" width="36" style="1" customWidth="1"/>
    <col min="2" max="2" width="10.875" style="1" customWidth="1"/>
    <col min="3" max="3" width="10.125" style="1" customWidth="1"/>
    <col min="4" max="4" width="10.125" style="3" customWidth="1"/>
    <col min="5" max="5" width="9.875" style="3" customWidth="1"/>
    <col min="6" max="6" width="10.625" style="1" customWidth="1"/>
    <col min="7" max="7" width="10" style="1" customWidth="1"/>
    <col min="8" max="8" width="10.125" style="1" customWidth="1"/>
    <col min="9" max="9" width="10.375" style="1" customWidth="1"/>
    <col min="10" max="10" width="9.875" style="1" customWidth="1"/>
    <col min="11" max="11" width="9.5" style="1" customWidth="1"/>
    <col min="12" max="12" width="9.25" style="1" customWidth="1"/>
    <col min="13" max="16384" width="8" style="1"/>
  </cols>
  <sheetData>
    <row r="1" spans="1:12" ht="18.75" x14ac:dyDescent="0.3">
      <c r="D1" s="2" t="s">
        <v>0</v>
      </c>
    </row>
    <row r="2" spans="1:12" ht="18.75" x14ac:dyDescent="0.3">
      <c r="D2" s="4" t="s">
        <v>42</v>
      </c>
    </row>
    <row r="3" spans="1:12" ht="18.75" x14ac:dyDescent="0.3">
      <c r="D3" s="4" t="s">
        <v>43</v>
      </c>
    </row>
    <row r="4" spans="1:12" ht="16.5" thickBot="1" x14ac:dyDescent="0.3"/>
    <row r="5" spans="1:12" ht="16.5" thickBot="1" x14ac:dyDescent="0.3">
      <c r="A5" s="86" t="s">
        <v>1</v>
      </c>
      <c r="B5" s="89" t="s">
        <v>2</v>
      </c>
      <c r="C5" s="92" t="s">
        <v>45</v>
      </c>
      <c r="D5" s="5">
        <v>2022</v>
      </c>
      <c r="E5" s="95" t="s">
        <v>3</v>
      </c>
      <c r="F5" s="96"/>
      <c r="G5" s="96"/>
      <c r="H5" s="96"/>
      <c r="I5" s="96"/>
      <c r="J5" s="97"/>
      <c r="K5" s="98" t="s">
        <v>49</v>
      </c>
      <c r="L5" s="99"/>
    </row>
    <row r="6" spans="1:12" ht="16.5" thickBot="1" x14ac:dyDescent="0.3">
      <c r="A6" s="87"/>
      <c r="B6" s="90"/>
      <c r="C6" s="93"/>
      <c r="D6" s="6" t="s">
        <v>4</v>
      </c>
      <c r="E6" s="95" t="s">
        <v>46</v>
      </c>
      <c r="F6" s="102"/>
      <c r="G6" s="95" t="s">
        <v>47</v>
      </c>
      <c r="H6" s="102"/>
      <c r="I6" s="95" t="s">
        <v>48</v>
      </c>
      <c r="J6" s="102"/>
      <c r="K6" s="100"/>
      <c r="L6" s="101"/>
    </row>
    <row r="7" spans="1:12" ht="16.5" thickBot="1" x14ac:dyDescent="0.3">
      <c r="A7" s="88"/>
      <c r="B7" s="91"/>
      <c r="C7" s="94"/>
      <c r="D7" s="7"/>
      <c r="E7" s="8" t="s">
        <v>5</v>
      </c>
      <c r="F7" s="9" t="s">
        <v>6</v>
      </c>
      <c r="G7" s="9" t="s">
        <v>5</v>
      </c>
      <c r="H7" s="9" t="s">
        <v>6</v>
      </c>
      <c r="I7" s="9" t="s">
        <v>5</v>
      </c>
      <c r="J7" s="9" t="s">
        <v>6</v>
      </c>
      <c r="K7" s="9" t="s">
        <v>5</v>
      </c>
      <c r="L7" s="9" t="s">
        <v>6</v>
      </c>
    </row>
    <row r="8" spans="1:12" s="13" customFormat="1" ht="16.5" thickBot="1" x14ac:dyDescent="0.3">
      <c r="A8" s="10">
        <v>1</v>
      </c>
      <c r="B8" s="11">
        <v>2</v>
      </c>
      <c r="C8" s="10">
        <v>3</v>
      </c>
      <c r="D8" s="10">
        <v>4</v>
      </c>
      <c r="E8" s="10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2">
        <v>11</v>
      </c>
      <c r="L8" s="12">
        <v>12</v>
      </c>
    </row>
    <row r="9" spans="1:12" s="3" customFormat="1" ht="16.5" thickBot="1" x14ac:dyDescent="0.3">
      <c r="A9" s="43" t="s">
        <v>7</v>
      </c>
      <c r="B9" s="44"/>
      <c r="C9" s="40"/>
      <c r="D9" s="40"/>
      <c r="E9" s="40"/>
      <c r="F9" s="40"/>
      <c r="G9" s="40"/>
      <c r="H9" s="40"/>
      <c r="I9" s="40"/>
      <c r="J9" s="40"/>
      <c r="K9" s="41"/>
      <c r="L9" s="41"/>
    </row>
    <row r="10" spans="1:12" ht="69" customHeight="1" thickBot="1" x14ac:dyDescent="0.3">
      <c r="A10" s="49" t="s">
        <v>44</v>
      </c>
      <c r="B10" s="36" t="s">
        <v>39</v>
      </c>
      <c r="C10" s="35">
        <v>3850</v>
      </c>
      <c r="D10" s="35">
        <v>3850</v>
      </c>
      <c r="E10" s="35">
        <v>3850</v>
      </c>
      <c r="F10" s="35">
        <v>3860</v>
      </c>
      <c r="G10" s="35">
        <v>3927</v>
      </c>
      <c r="H10" s="35">
        <v>3930</v>
      </c>
      <c r="I10" s="35">
        <v>4006</v>
      </c>
      <c r="J10" s="35">
        <v>4010</v>
      </c>
      <c r="K10" s="33">
        <f t="shared" ref="K10" si="0">I10/C10*100</f>
        <v>104.05194805194806</v>
      </c>
      <c r="L10" s="37">
        <f t="shared" ref="L10" si="1">J10/C10*100</f>
        <v>104.15584415584416</v>
      </c>
    </row>
    <row r="11" spans="1:12" s="3" customFormat="1" ht="16.5" thickBot="1" x14ac:dyDescent="0.3">
      <c r="A11" s="38" t="s">
        <v>9</v>
      </c>
      <c r="B11" s="39"/>
      <c r="C11" s="41"/>
      <c r="D11" s="40"/>
      <c r="E11" s="41"/>
      <c r="F11" s="41"/>
      <c r="G11" s="41"/>
      <c r="H11" s="41"/>
      <c r="I11" s="41"/>
      <c r="J11" s="41"/>
      <c r="K11" s="41"/>
      <c r="L11" s="41"/>
    </row>
    <row r="12" spans="1:12" ht="33" customHeight="1" thickBot="1" x14ac:dyDescent="0.3">
      <c r="A12" s="49" t="s">
        <v>10</v>
      </c>
      <c r="B12" s="15" t="s">
        <v>39</v>
      </c>
      <c r="C12" s="34">
        <v>76500</v>
      </c>
      <c r="D12" s="34">
        <v>77900</v>
      </c>
      <c r="E12" s="34">
        <v>81200</v>
      </c>
      <c r="F12" s="34">
        <v>81300</v>
      </c>
      <c r="G12" s="34">
        <v>83051</v>
      </c>
      <c r="H12" s="34">
        <v>83100</v>
      </c>
      <c r="I12" s="34">
        <v>85070</v>
      </c>
      <c r="J12" s="34">
        <v>85100</v>
      </c>
      <c r="K12" s="33">
        <f t="shared" ref="K12" si="2">I12/C12*100</f>
        <v>111.20261437908496</v>
      </c>
      <c r="L12" s="37">
        <f t="shared" ref="L12:L44" si="3">J12/C12*100</f>
        <v>111.24183006535948</v>
      </c>
    </row>
    <row r="13" spans="1:12" ht="15" customHeight="1" thickBot="1" x14ac:dyDescent="0.3">
      <c r="A13" s="51" t="s">
        <v>11</v>
      </c>
      <c r="B13" s="21" t="s">
        <v>54</v>
      </c>
      <c r="C13" s="80">
        <f>C16+C19+C22+C25</f>
        <v>3372</v>
      </c>
      <c r="D13" s="80">
        <f t="shared" ref="D13:J13" si="4">D16+D19+D22+D25</f>
        <v>3749</v>
      </c>
      <c r="E13" s="80">
        <f t="shared" si="4"/>
        <v>3939</v>
      </c>
      <c r="F13" s="80">
        <f t="shared" si="4"/>
        <v>3956</v>
      </c>
      <c r="G13" s="80">
        <f t="shared" si="4"/>
        <v>3961</v>
      </c>
      <c r="H13" s="80">
        <f t="shared" si="4"/>
        <v>3966</v>
      </c>
      <c r="I13" s="80">
        <f t="shared" si="4"/>
        <v>3981</v>
      </c>
      <c r="J13" s="80">
        <f t="shared" si="4"/>
        <v>3995</v>
      </c>
      <c r="K13" s="81">
        <f t="shared" ref="K13" si="5">I13/C13*100</f>
        <v>118.06049822064057</v>
      </c>
      <c r="L13" s="82">
        <f t="shared" ref="L13" si="6">J13/C13*100</f>
        <v>118.47568208778173</v>
      </c>
    </row>
    <row r="14" spans="1:12" ht="15" customHeight="1" thickBot="1" x14ac:dyDescent="0.3">
      <c r="A14" s="52" t="s">
        <v>12</v>
      </c>
      <c r="B14" s="48" t="s">
        <v>54</v>
      </c>
      <c r="C14" s="80">
        <f>C17+C20+C23+C26</f>
        <v>1407</v>
      </c>
      <c r="D14" s="80">
        <f t="shared" ref="D14:J14" si="7">D17+D20+D23+D26</f>
        <v>1613</v>
      </c>
      <c r="E14" s="80">
        <f t="shared" si="7"/>
        <v>1833</v>
      </c>
      <c r="F14" s="80">
        <f t="shared" si="7"/>
        <v>1839</v>
      </c>
      <c r="G14" s="80">
        <f t="shared" si="7"/>
        <v>1855</v>
      </c>
      <c r="H14" s="80">
        <f t="shared" si="7"/>
        <v>1863</v>
      </c>
      <c r="I14" s="80">
        <f t="shared" si="7"/>
        <v>1880</v>
      </c>
      <c r="J14" s="80">
        <f t="shared" si="7"/>
        <v>1900</v>
      </c>
      <c r="K14" s="81">
        <f t="shared" ref="K14:K26" si="8">I14/C14*100</f>
        <v>133.61762615493959</v>
      </c>
      <c r="L14" s="82">
        <f t="shared" ref="L14:L26" si="9">J14/C14*100</f>
        <v>135.03909026297086</v>
      </c>
    </row>
    <row r="15" spans="1:12" ht="15" customHeight="1" thickBot="1" x14ac:dyDescent="0.3">
      <c r="A15" s="50" t="s">
        <v>51</v>
      </c>
      <c r="B15" s="21" t="s">
        <v>54</v>
      </c>
      <c r="C15" s="60">
        <f>C16+C17</f>
        <v>702</v>
      </c>
      <c r="D15" s="60">
        <f t="shared" ref="D15:J15" si="10">D16+D17</f>
        <v>808</v>
      </c>
      <c r="E15" s="60">
        <f t="shared" si="10"/>
        <v>888</v>
      </c>
      <c r="F15" s="60">
        <f t="shared" si="10"/>
        <v>890</v>
      </c>
      <c r="G15" s="60">
        <f t="shared" si="10"/>
        <v>895</v>
      </c>
      <c r="H15" s="60">
        <f t="shared" si="10"/>
        <v>897</v>
      </c>
      <c r="I15" s="60">
        <f t="shared" si="10"/>
        <v>905</v>
      </c>
      <c r="J15" s="60">
        <f t="shared" si="10"/>
        <v>915</v>
      </c>
      <c r="K15" s="33">
        <f t="shared" si="8"/>
        <v>128.9173789173789</v>
      </c>
      <c r="L15" s="37">
        <f t="shared" si="9"/>
        <v>130.34188034188034</v>
      </c>
    </row>
    <row r="16" spans="1:12" ht="15" customHeight="1" thickBot="1" x14ac:dyDescent="0.3">
      <c r="A16" s="58" t="s">
        <v>11</v>
      </c>
      <c r="B16" s="21" t="s">
        <v>54</v>
      </c>
      <c r="C16" s="60">
        <v>454</v>
      </c>
      <c r="D16" s="61">
        <v>528</v>
      </c>
      <c r="E16" s="61">
        <v>578</v>
      </c>
      <c r="F16" s="62">
        <v>579</v>
      </c>
      <c r="G16" s="62">
        <v>580</v>
      </c>
      <c r="H16" s="62">
        <v>581</v>
      </c>
      <c r="I16" s="62">
        <v>585</v>
      </c>
      <c r="J16" s="62">
        <v>590</v>
      </c>
      <c r="K16" s="33">
        <f t="shared" si="8"/>
        <v>128.85462555066078</v>
      </c>
      <c r="L16" s="37">
        <f t="shared" si="9"/>
        <v>129.95594713656388</v>
      </c>
    </row>
    <row r="17" spans="1:12" ht="15" customHeight="1" thickBot="1" x14ac:dyDescent="0.3">
      <c r="A17" s="58" t="s">
        <v>12</v>
      </c>
      <c r="B17" s="21" t="s">
        <v>54</v>
      </c>
      <c r="C17" s="60">
        <v>248</v>
      </c>
      <c r="D17" s="61">
        <v>280</v>
      </c>
      <c r="E17" s="61">
        <v>310</v>
      </c>
      <c r="F17" s="62">
        <v>311</v>
      </c>
      <c r="G17" s="62">
        <v>315</v>
      </c>
      <c r="H17" s="62">
        <v>316</v>
      </c>
      <c r="I17" s="62">
        <v>320</v>
      </c>
      <c r="J17" s="62">
        <v>325</v>
      </c>
      <c r="K17" s="33">
        <f t="shared" si="8"/>
        <v>129.03225806451613</v>
      </c>
      <c r="L17" s="37">
        <f t="shared" si="9"/>
        <v>131.04838709677421</v>
      </c>
    </row>
    <row r="18" spans="1:12" ht="15" customHeight="1" thickBot="1" x14ac:dyDescent="0.3">
      <c r="A18" s="50" t="s">
        <v>52</v>
      </c>
      <c r="B18" s="21" t="s">
        <v>54</v>
      </c>
      <c r="C18" s="60">
        <f>C19+C20</f>
        <v>1093</v>
      </c>
      <c r="D18" s="60">
        <f t="shared" ref="D18:J18" si="11">D19+D20</f>
        <v>1495</v>
      </c>
      <c r="E18" s="60">
        <f t="shared" si="11"/>
        <v>1595</v>
      </c>
      <c r="F18" s="60">
        <f t="shared" si="11"/>
        <v>1598</v>
      </c>
      <c r="G18" s="60">
        <f t="shared" si="11"/>
        <v>1605</v>
      </c>
      <c r="H18" s="60">
        <f t="shared" si="11"/>
        <v>1608</v>
      </c>
      <c r="I18" s="60">
        <f t="shared" si="11"/>
        <v>1618</v>
      </c>
      <c r="J18" s="60">
        <f t="shared" si="11"/>
        <v>1625</v>
      </c>
      <c r="K18" s="33">
        <f t="shared" si="8"/>
        <v>148.03293687099725</v>
      </c>
      <c r="L18" s="37">
        <f t="shared" si="9"/>
        <v>148.67337602927722</v>
      </c>
    </row>
    <row r="19" spans="1:12" ht="15" customHeight="1" thickBot="1" x14ac:dyDescent="0.3">
      <c r="A19" s="59" t="s">
        <v>11</v>
      </c>
      <c r="B19" s="21" t="s">
        <v>54</v>
      </c>
      <c r="C19" s="60">
        <v>738</v>
      </c>
      <c r="D19" s="61">
        <v>976</v>
      </c>
      <c r="E19" s="61">
        <v>1016</v>
      </c>
      <c r="F19" s="62">
        <v>1018</v>
      </c>
      <c r="G19" s="62">
        <v>1020</v>
      </c>
      <c r="H19" s="62">
        <v>1022</v>
      </c>
      <c r="I19" s="62">
        <v>1028</v>
      </c>
      <c r="J19" s="62">
        <v>1030</v>
      </c>
      <c r="K19" s="33">
        <f t="shared" si="8"/>
        <v>139.29539295392954</v>
      </c>
      <c r="L19" s="37">
        <f t="shared" si="9"/>
        <v>139.56639566395663</v>
      </c>
    </row>
    <row r="20" spans="1:12" ht="15" customHeight="1" thickBot="1" x14ac:dyDescent="0.3">
      <c r="A20" s="58" t="s">
        <v>12</v>
      </c>
      <c r="B20" s="21" t="s">
        <v>54</v>
      </c>
      <c r="C20" s="60">
        <v>355</v>
      </c>
      <c r="D20" s="61">
        <v>519</v>
      </c>
      <c r="E20" s="61">
        <v>579</v>
      </c>
      <c r="F20" s="62">
        <v>580</v>
      </c>
      <c r="G20" s="62">
        <v>585</v>
      </c>
      <c r="H20" s="62">
        <v>586</v>
      </c>
      <c r="I20" s="62">
        <v>590</v>
      </c>
      <c r="J20" s="62">
        <v>595</v>
      </c>
      <c r="K20" s="33">
        <f t="shared" si="8"/>
        <v>166.19718309859155</v>
      </c>
      <c r="L20" s="37">
        <f t="shared" si="9"/>
        <v>167.6056338028169</v>
      </c>
    </row>
    <row r="21" spans="1:12" ht="15" customHeight="1" thickBot="1" x14ac:dyDescent="0.3">
      <c r="A21" s="50" t="s">
        <v>50</v>
      </c>
      <c r="B21" s="21" t="s">
        <v>54</v>
      </c>
      <c r="C21" s="60">
        <f>C22+C23</f>
        <v>1774</v>
      </c>
      <c r="D21" s="60">
        <f t="shared" ref="D21:J21" si="12">D22+D23</f>
        <v>1909</v>
      </c>
      <c r="E21" s="60">
        <f t="shared" si="12"/>
        <v>2019</v>
      </c>
      <c r="F21" s="60">
        <f t="shared" si="12"/>
        <v>2032</v>
      </c>
      <c r="G21" s="60">
        <f t="shared" si="12"/>
        <v>2035</v>
      </c>
      <c r="H21" s="60">
        <f t="shared" si="12"/>
        <v>2041</v>
      </c>
      <c r="I21" s="60">
        <f t="shared" si="12"/>
        <v>2048</v>
      </c>
      <c r="J21" s="60">
        <f t="shared" si="12"/>
        <v>2055</v>
      </c>
      <c r="K21" s="33">
        <f t="shared" si="8"/>
        <v>115.44532130777903</v>
      </c>
      <c r="L21" s="37">
        <f t="shared" si="9"/>
        <v>115.83990980834274</v>
      </c>
    </row>
    <row r="22" spans="1:12" ht="15" customHeight="1" thickBot="1" x14ac:dyDescent="0.3">
      <c r="A22" s="59" t="s">
        <v>11</v>
      </c>
      <c r="B22" s="21" t="s">
        <v>54</v>
      </c>
      <c r="C22" s="60">
        <v>1342</v>
      </c>
      <c r="D22" s="61">
        <v>1414</v>
      </c>
      <c r="E22" s="61">
        <v>1454</v>
      </c>
      <c r="F22" s="62">
        <v>1464</v>
      </c>
      <c r="G22" s="62">
        <v>1465</v>
      </c>
      <c r="H22" s="62">
        <v>1466</v>
      </c>
      <c r="I22" s="62">
        <v>1468</v>
      </c>
      <c r="J22" s="62">
        <v>1470</v>
      </c>
      <c r="K22" s="33">
        <f t="shared" si="8"/>
        <v>109.38897168405366</v>
      </c>
      <c r="L22" s="37">
        <f t="shared" si="9"/>
        <v>109.53800298062592</v>
      </c>
    </row>
    <row r="23" spans="1:12" ht="15" customHeight="1" thickBot="1" x14ac:dyDescent="0.3">
      <c r="A23" s="58" t="s">
        <v>12</v>
      </c>
      <c r="B23" s="21" t="s">
        <v>54</v>
      </c>
      <c r="C23" s="60">
        <v>432</v>
      </c>
      <c r="D23" s="61">
        <v>495</v>
      </c>
      <c r="E23" s="61">
        <v>565</v>
      </c>
      <c r="F23" s="62">
        <v>568</v>
      </c>
      <c r="G23" s="62">
        <v>570</v>
      </c>
      <c r="H23" s="62">
        <v>575</v>
      </c>
      <c r="I23" s="62">
        <v>580</v>
      </c>
      <c r="J23" s="62">
        <v>585</v>
      </c>
      <c r="K23" s="33">
        <f t="shared" si="8"/>
        <v>134.25925925925927</v>
      </c>
      <c r="L23" s="37">
        <f t="shared" si="9"/>
        <v>135.41666666666669</v>
      </c>
    </row>
    <row r="24" spans="1:12" ht="15" customHeight="1" thickBot="1" x14ac:dyDescent="0.3">
      <c r="A24" s="50" t="s">
        <v>53</v>
      </c>
      <c r="B24" s="21" t="s">
        <v>54</v>
      </c>
      <c r="C24" s="60">
        <f>C25+C26</f>
        <v>1210</v>
      </c>
      <c r="D24" s="60">
        <f t="shared" ref="D24:J24" si="13">D25+D26</f>
        <v>1150</v>
      </c>
      <c r="E24" s="60">
        <f>E25+E26</f>
        <v>1270</v>
      </c>
      <c r="F24" s="60">
        <f t="shared" si="13"/>
        <v>1275</v>
      </c>
      <c r="G24" s="60">
        <f t="shared" si="13"/>
        <v>1281</v>
      </c>
      <c r="H24" s="60">
        <f t="shared" si="13"/>
        <v>1283</v>
      </c>
      <c r="I24" s="60">
        <f t="shared" si="13"/>
        <v>1290</v>
      </c>
      <c r="J24" s="60">
        <f t="shared" si="13"/>
        <v>1300</v>
      </c>
      <c r="K24" s="33">
        <f t="shared" si="8"/>
        <v>106.61157024793388</v>
      </c>
      <c r="L24" s="37">
        <f t="shared" si="9"/>
        <v>107.43801652892562</v>
      </c>
    </row>
    <row r="25" spans="1:12" ht="15" customHeight="1" thickBot="1" x14ac:dyDescent="0.3">
      <c r="A25" s="59" t="s">
        <v>11</v>
      </c>
      <c r="B25" s="21" t="s">
        <v>54</v>
      </c>
      <c r="C25" s="60">
        <v>838</v>
      </c>
      <c r="D25" s="61">
        <v>831</v>
      </c>
      <c r="E25" s="61">
        <v>891</v>
      </c>
      <c r="F25" s="62">
        <v>895</v>
      </c>
      <c r="G25" s="62">
        <v>896</v>
      </c>
      <c r="H25" s="62">
        <v>897</v>
      </c>
      <c r="I25" s="62">
        <v>900</v>
      </c>
      <c r="J25" s="62">
        <v>905</v>
      </c>
      <c r="K25" s="33">
        <f t="shared" si="8"/>
        <v>107.39856801909309</v>
      </c>
      <c r="L25" s="37">
        <f t="shared" si="9"/>
        <v>107.99522673031025</v>
      </c>
    </row>
    <row r="26" spans="1:12" ht="15" customHeight="1" thickBot="1" x14ac:dyDescent="0.3">
      <c r="A26" s="58" t="s">
        <v>12</v>
      </c>
      <c r="B26" s="21" t="s">
        <v>54</v>
      </c>
      <c r="C26" s="60">
        <v>372</v>
      </c>
      <c r="D26" s="61">
        <v>319</v>
      </c>
      <c r="E26" s="61">
        <v>379</v>
      </c>
      <c r="F26" s="62">
        <v>380</v>
      </c>
      <c r="G26" s="62">
        <v>385</v>
      </c>
      <c r="H26" s="62">
        <v>386</v>
      </c>
      <c r="I26" s="62">
        <v>390</v>
      </c>
      <c r="J26" s="62">
        <v>395</v>
      </c>
      <c r="K26" s="33">
        <f t="shared" si="8"/>
        <v>104.83870967741935</v>
      </c>
      <c r="L26" s="37">
        <f t="shared" si="9"/>
        <v>106.18279569892472</v>
      </c>
    </row>
    <row r="27" spans="1:12" ht="22.5" customHeight="1" thickBot="1" x14ac:dyDescent="0.3">
      <c r="A27" s="52" t="s">
        <v>13</v>
      </c>
      <c r="B27" s="21" t="s">
        <v>54</v>
      </c>
      <c r="C27" s="83">
        <f>C28+C29+C30+C31</f>
        <v>4536</v>
      </c>
      <c r="D27" s="83">
        <f t="shared" ref="D27:J27" si="14">D28+D29+D30+D31</f>
        <v>4683</v>
      </c>
      <c r="E27" s="83">
        <f t="shared" si="14"/>
        <v>5603</v>
      </c>
      <c r="F27" s="83">
        <f t="shared" si="14"/>
        <v>5622</v>
      </c>
      <c r="G27" s="83">
        <f t="shared" si="14"/>
        <v>5635</v>
      </c>
      <c r="H27" s="83">
        <f t="shared" si="14"/>
        <v>5655</v>
      </c>
      <c r="I27" s="83">
        <f t="shared" si="14"/>
        <v>5710</v>
      </c>
      <c r="J27" s="83">
        <f t="shared" si="14"/>
        <v>5730</v>
      </c>
      <c r="K27" s="81">
        <f t="shared" ref="K27:K37" si="15">I27/C27*100</f>
        <v>125.88183421516754</v>
      </c>
      <c r="L27" s="82">
        <f t="shared" ref="L27:L37" si="16">J27/C27*100</f>
        <v>126.32275132275133</v>
      </c>
    </row>
    <row r="28" spans="1:12" ht="15" customHeight="1" thickBot="1" x14ac:dyDescent="0.3">
      <c r="A28" s="50" t="s">
        <v>51</v>
      </c>
      <c r="B28" s="53" t="s">
        <v>54</v>
      </c>
      <c r="C28" s="60">
        <v>2829</v>
      </c>
      <c r="D28" s="61">
        <v>2376</v>
      </c>
      <c r="E28" s="61">
        <v>3076</v>
      </c>
      <c r="F28" s="62">
        <v>3078</v>
      </c>
      <c r="G28" s="62">
        <v>3080</v>
      </c>
      <c r="H28" s="62">
        <v>3085</v>
      </c>
      <c r="I28" s="62">
        <v>3090</v>
      </c>
      <c r="J28" s="62">
        <v>3095</v>
      </c>
      <c r="K28" s="33">
        <f t="shared" si="15"/>
        <v>109.22587486744433</v>
      </c>
      <c r="L28" s="37">
        <f t="shared" si="16"/>
        <v>109.40261576528809</v>
      </c>
    </row>
    <row r="29" spans="1:12" ht="15" customHeight="1" thickBot="1" x14ac:dyDescent="0.3">
      <c r="A29" s="50" t="s">
        <v>52</v>
      </c>
      <c r="B29" s="21" t="s">
        <v>54</v>
      </c>
      <c r="C29" s="60">
        <v>745</v>
      </c>
      <c r="D29" s="61">
        <v>960</v>
      </c>
      <c r="E29" s="61">
        <v>1000</v>
      </c>
      <c r="F29" s="62">
        <v>1010</v>
      </c>
      <c r="G29" s="62">
        <v>1015</v>
      </c>
      <c r="H29" s="62">
        <v>1020</v>
      </c>
      <c r="I29" s="62">
        <v>1025</v>
      </c>
      <c r="J29" s="62">
        <v>1030</v>
      </c>
      <c r="K29" s="33">
        <f t="shared" si="15"/>
        <v>137.58389261744966</v>
      </c>
      <c r="L29" s="37">
        <f t="shared" si="16"/>
        <v>138.25503355704697</v>
      </c>
    </row>
    <row r="30" spans="1:12" ht="15" customHeight="1" thickBot="1" x14ac:dyDescent="0.3">
      <c r="A30" s="50" t="s">
        <v>50</v>
      </c>
      <c r="B30" s="53" t="s">
        <v>54</v>
      </c>
      <c r="C30" s="60">
        <v>580</v>
      </c>
      <c r="D30" s="61">
        <v>687</v>
      </c>
      <c r="E30" s="61">
        <v>737</v>
      </c>
      <c r="F30" s="62">
        <v>739</v>
      </c>
      <c r="G30" s="62">
        <v>740</v>
      </c>
      <c r="H30" s="62">
        <v>745</v>
      </c>
      <c r="I30" s="62">
        <v>785</v>
      </c>
      <c r="J30" s="62">
        <v>790</v>
      </c>
      <c r="K30" s="33">
        <f t="shared" si="15"/>
        <v>135.34482758620689</v>
      </c>
      <c r="L30" s="37">
        <f t="shared" si="16"/>
        <v>136.20689655172413</v>
      </c>
    </row>
    <row r="31" spans="1:12" ht="15" customHeight="1" thickBot="1" x14ac:dyDescent="0.3">
      <c r="A31" s="50" t="s">
        <v>53</v>
      </c>
      <c r="B31" s="21" t="s">
        <v>54</v>
      </c>
      <c r="C31" s="60">
        <v>382</v>
      </c>
      <c r="D31" s="61">
        <v>660</v>
      </c>
      <c r="E31" s="61">
        <v>790</v>
      </c>
      <c r="F31" s="62">
        <v>795</v>
      </c>
      <c r="G31" s="62">
        <v>800</v>
      </c>
      <c r="H31" s="62">
        <v>805</v>
      </c>
      <c r="I31" s="62">
        <v>810</v>
      </c>
      <c r="J31" s="62">
        <v>815</v>
      </c>
      <c r="K31" s="33">
        <f t="shared" si="15"/>
        <v>212.04188481675394</v>
      </c>
      <c r="L31" s="37">
        <f t="shared" si="16"/>
        <v>213.35078534031413</v>
      </c>
    </row>
    <row r="32" spans="1:12" ht="15" customHeight="1" thickBot="1" x14ac:dyDescent="0.3">
      <c r="A32" s="52" t="s">
        <v>38</v>
      </c>
      <c r="B32" s="48" t="s">
        <v>54</v>
      </c>
      <c r="C32" s="80">
        <f>C33+C34+C35+C36</f>
        <v>1635</v>
      </c>
      <c r="D32" s="80">
        <f t="shared" ref="D32:J32" si="17">D33+D34+D35+D36</f>
        <v>1946</v>
      </c>
      <c r="E32" s="80">
        <f t="shared" si="17"/>
        <v>2156</v>
      </c>
      <c r="F32" s="80">
        <f t="shared" si="17"/>
        <v>2169</v>
      </c>
      <c r="G32" s="80">
        <f t="shared" si="17"/>
        <v>2185</v>
      </c>
      <c r="H32" s="80">
        <f t="shared" si="17"/>
        <v>2205</v>
      </c>
      <c r="I32" s="80">
        <f t="shared" si="17"/>
        <v>2225</v>
      </c>
      <c r="J32" s="80">
        <f t="shared" si="17"/>
        <v>2250</v>
      </c>
      <c r="K32" s="81">
        <f t="shared" si="15"/>
        <v>136.08562691131499</v>
      </c>
      <c r="L32" s="82">
        <f t="shared" si="16"/>
        <v>137.61467889908258</v>
      </c>
    </row>
    <row r="33" spans="1:12" ht="15" customHeight="1" thickBot="1" x14ac:dyDescent="0.3">
      <c r="A33" s="50" t="s">
        <v>51</v>
      </c>
      <c r="B33" s="21" t="s">
        <v>54</v>
      </c>
      <c r="C33" s="15">
        <v>267</v>
      </c>
      <c r="D33" s="16">
        <v>337</v>
      </c>
      <c r="E33" s="22">
        <v>417</v>
      </c>
      <c r="F33" s="23">
        <v>420</v>
      </c>
      <c r="G33" s="23">
        <v>425</v>
      </c>
      <c r="H33" s="23">
        <v>430</v>
      </c>
      <c r="I33" s="23">
        <v>435</v>
      </c>
      <c r="J33" s="23">
        <v>440</v>
      </c>
      <c r="K33" s="33">
        <f t="shared" si="15"/>
        <v>162.92134831460675</v>
      </c>
      <c r="L33" s="37">
        <f t="shared" si="16"/>
        <v>164.79400749063672</v>
      </c>
    </row>
    <row r="34" spans="1:12" ht="15" customHeight="1" thickBot="1" x14ac:dyDescent="0.3">
      <c r="A34" s="50" t="s">
        <v>52</v>
      </c>
      <c r="B34" s="21" t="s">
        <v>54</v>
      </c>
      <c r="C34" s="15">
        <v>299</v>
      </c>
      <c r="D34" s="16">
        <v>262</v>
      </c>
      <c r="E34" s="22">
        <v>292</v>
      </c>
      <c r="F34" s="23">
        <v>296</v>
      </c>
      <c r="G34" s="23">
        <v>300</v>
      </c>
      <c r="H34" s="23">
        <v>305</v>
      </c>
      <c r="I34" s="23">
        <v>310</v>
      </c>
      <c r="J34" s="23">
        <v>315</v>
      </c>
      <c r="K34" s="33">
        <f t="shared" si="15"/>
        <v>103.67892976588628</v>
      </c>
      <c r="L34" s="37">
        <f t="shared" si="16"/>
        <v>105.35117056856187</v>
      </c>
    </row>
    <row r="35" spans="1:12" ht="15" customHeight="1" thickBot="1" x14ac:dyDescent="0.3">
      <c r="A35" s="50" t="s">
        <v>50</v>
      </c>
      <c r="B35" s="21" t="s">
        <v>54</v>
      </c>
      <c r="C35" s="15">
        <v>756</v>
      </c>
      <c r="D35" s="16">
        <v>896</v>
      </c>
      <c r="E35" s="22">
        <v>966</v>
      </c>
      <c r="F35" s="23">
        <v>968</v>
      </c>
      <c r="G35" s="23">
        <v>970</v>
      </c>
      <c r="H35" s="23">
        <v>975</v>
      </c>
      <c r="I35" s="23">
        <v>980</v>
      </c>
      <c r="J35" s="23">
        <v>985</v>
      </c>
      <c r="K35" s="33">
        <f t="shared" si="15"/>
        <v>129.62962962962962</v>
      </c>
      <c r="L35" s="37">
        <f t="shared" si="16"/>
        <v>130.29100529100529</v>
      </c>
    </row>
    <row r="36" spans="1:12" ht="15" customHeight="1" thickBot="1" x14ac:dyDescent="0.3">
      <c r="A36" s="50" t="s">
        <v>53</v>
      </c>
      <c r="B36" s="21" t="s">
        <v>54</v>
      </c>
      <c r="C36" s="15">
        <v>313</v>
      </c>
      <c r="D36" s="16">
        <v>451</v>
      </c>
      <c r="E36" s="22">
        <v>481</v>
      </c>
      <c r="F36" s="23">
        <v>485</v>
      </c>
      <c r="G36" s="23">
        <v>490</v>
      </c>
      <c r="H36" s="23">
        <v>495</v>
      </c>
      <c r="I36" s="23">
        <v>500</v>
      </c>
      <c r="J36" s="23">
        <v>510</v>
      </c>
      <c r="K36" s="33">
        <f t="shared" si="15"/>
        <v>159.7444089456869</v>
      </c>
      <c r="L36" s="37">
        <f t="shared" si="16"/>
        <v>162.93929712460064</v>
      </c>
    </row>
    <row r="37" spans="1:12" ht="15" customHeight="1" thickBot="1" x14ac:dyDescent="0.3">
      <c r="A37" s="52" t="s">
        <v>55</v>
      </c>
      <c r="B37" s="21" t="s">
        <v>54</v>
      </c>
      <c r="C37" s="80">
        <f>C38+C39+C40+C41</f>
        <v>635</v>
      </c>
      <c r="D37" s="80">
        <f t="shared" ref="D37:F37" si="18">D38+D39+D40+D41</f>
        <v>807</v>
      </c>
      <c r="E37" s="80">
        <f t="shared" si="18"/>
        <v>893</v>
      </c>
      <c r="F37" s="80">
        <f t="shared" si="18"/>
        <v>905</v>
      </c>
      <c r="G37" s="80">
        <f t="shared" ref="G37" si="19">G38+G39+G40+G41</f>
        <v>925</v>
      </c>
      <c r="H37" s="80">
        <f t="shared" ref="H37" si="20">H38+H39+H40+H41</f>
        <v>945</v>
      </c>
      <c r="I37" s="80">
        <f t="shared" ref="I37" si="21">I38+I39+I40+I41</f>
        <v>970</v>
      </c>
      <c r="J37" s="80">
        <f t="shared" ref="J37" si="22">J38+J39+J40+J41</f>
        <v>990</v>
      </c>
      <c r="K37" s="81">
        <f t="shared" si="15"/>
        <v>152.75590551181102</v>
      </c>
      <c r="L37" s="82">
        <f t="shared" si="16"/>
        <v>155.90551181102362</v>
      </c>
    </row>
    <row r="38" spans="1:12" ht="15" customHeight="1" thickBot="1" x14ac:dyDescent="0.3">
      <c r="A38" s="50" t="s">
        <v>51</v>
      </c>
      <c r="B38" s="21" t="s">
        <v>54</v>
      </c>
      <c r="C38" s="15">
        <v>576</v>
      </c>
      <c r="D38" s="16">
        <v>718</v>
      </c>
      <c r="E38" s="22">
        <v>778</v>
      </c>
      <c r="F38" s="23">
        <v>780</v>
      </c>
      <c r="G38" s="23">
        <v>785</v>
      </c>
      <c r="H38" s="23">
        <v>790</v>
      </c>
      <c r="I38" s="23">
        <v>800</v>
      </c>
      <c r="J38" s="23">
        <v>805</v>
      </c>
      <c r="K38" s="33">
        <f t="shared" ref="K38:K40" si="23">I38/C38*100</f>
        <v>138.88888888888889</v>
      </c>
      <c r="L38" s="37">
        <f t="shared" ref="L38:L40" si="24">J38/C38*100</f>
        <v>139.75694444444443</v>
      </c>
    </row>
    <row r="39" spans="1:12" ht="15" customHeight="1" thickBot="1" x14ac:dyDescent="0.3">
      <c r="A39" s="50" t="s">
        <v>52</v>
      </c>
      <c r="B39" s="21" t="s">
        <v>54</v>
      </c>
      <c r="C39" s="15">
        <v>50</v>
      </c>
      <c r="D39" s="16">
        <v>70</v>
      </c>
      <c r="E39" s="22">
        <v>88</v>
      </c>
      <c r="F39" s="23">
        <v>90</v>
      </c>
      <c r="G39" s="23">
        <v>95</v>
      </c>
      <c r="H39" s="23">
        <v>100</v>
      </c>
      <c r="I39" s="23">
        <v>105</v>
      </c>
      <c r="J39" s="23">
        <v>110</v>
      </c>
      <c r="K39" s="33">
        <f t="shared" si="23"/>
        <v>210</v>
      </c>
      <c r="L39" s="37">
        <f t="shared" si="24"/>
        <v>220.00000000000003</v>
      </c>
    </row>
    <row r="40" spans="1:12" ht="15" customHeight="1" thickBot="1" x14ac:dyDescent="0.3">
      <c r="A40" s="50" t="s">
        <v>50</v>
      </c>
      <c r="B40" s="21" t="s">
        <v>54</v>
      </c>
      <c r="C40" s="15">
        <v>9</v>
      </c>
      <c r="D40" s="16">
        <v>9</v>
      </c>
      <c r="E40" s="22">
        <v>12</v>
      </c>
      <c r="F40" s="23">
        <v>15</v>
      </c>
      <c r="G40" s="23">
        <v>20</v>
      </c>
      <c r="H40" s="23">
        <v>25</v>
      </c>
      <c r="I40" s="23">
        <v>30</v>
      </c>
      <c r="J40" s="23">
        <v>35</v>
      </c>
      <c r="K40" s="33">
        <f t="shared" si="23"/>
        <v>333.33333333333337</v>
      </c>
      <c r="L40" s="37">
        <f t="shared" si="24"/>
        <v>388.88888888888886</v>
      </c>
    </row>
    <row r="41" spans="1:12" s="3" customFormat="1" ht="21" customHeight="1" thickBot="1" x14ac:dyDescent="0.3">
      <c r="A41" s="50" t="s">
        <v>53</v>
      </c>
      <c r="B41" s="21" t="s">
        <v>54</v>
      </c>
      <c r="C41" s="25">
        <v>0</v>
      </c>
      <c r="D41" s="8">
        <v>10</v>
      </c>
      <c r="E41" s="25">
        <v>15</v>
      </c>
      <c r="F41" s="25">
        <v>20</v>
      </c>
      <c r="G41" s="25">
        <v>25</v>
      </c>
      <c r="H41" s="25">
        <v>30</v>
      </c>
      <c r="I41" s="25">
        <v>35</v>
      </c>
      <c r="J41" s="25">
        <v>40</v>
      </c>
      <c r="K41" s="33">
        <f>D41/100</f>
        <v>0.1</v>
      </c>
      <c r="L41" s="37">
        <f>J41/D41*100</f>
        <v>400</v>
      </c>
    </row>
    <row r="42" spans="1:12" ht="18.75" customHeight="1" thickBot="1" x14ac:dyDescent="0.3">
      <c r="A42" s="42" t="s">
        <v>14</v>
      </c>
      <c r="B42" s="55"/>
      <c r="C42" s="55"/>
      <c r="D42" s="55"/>
      <c r="E42" s="55"/>
      <c r="F42" s="55"/>
      <c r="G42" s="55"/>
      <c r="H42" s="55"/>
      <c r="I42" s="55"/>
      <c r="J42" s="55"/>
      <c r="K42" s="56"/>
      <c r="L42" s="57"/>
    </row>
    <row r="43" spans="1:12" ht="19.7" customHeight="1" thickBot="1" x14ac:dyDescent="0.3">
      <c r="A43" s="14" t="s">
        <v>16</v>
      </c>
      <c r="B43" s="15" t="s">
        <v>15</v>
      </c>
      <c r="C43" s="63">
        <v>6.34</v>
      </c>
      <c r="D43" s="16">
        <v>6.4</v>
      </c>
      <c r="E43" s="15">
        <v>6.5</v>
      </c>
      <c r="F43" s="15">
        <v>6.5</v>
      </c>
      <c r="G43" s="15">
        <v>7</v>
      </c>
      <c r="H43" s="15">
        <v>7</v>
      </c>
      <c r="I43" s="15">
        <v>7.3</v>
      </c>
      <c r="J43" s="15">
        <v>7.3</v>
      </c>
      <c r="K43" s="20">
        <f t="shared" ref="K43:K44" si="25">I43/C43*100</f>
        <v>115.14195583596214</v>
      </c>
      <c r="L43" s="19">
        <f t="shared" si="3"/>
        <v>115.14195583596214</v>
      </c>
    </row>
    <row r="44" spans="1:12" ht="20.25" customHeight="1" thickBot="1" x14ac:dyDescent="0.3">
      <c r="A44" s="14" t="s">
        <v>17</v>
      </c>
      <c r="B44" s="48" t="s">
        <v>15</v>
      </c>
      <c r="C44" s="20">
        <f>C45+C46+C47+C48</f>
        <v>30</v>
      </c>
      <c r="D44" s="20">
        <f t="shared" ref="D44:J44" si="26">D45+D46+D47+D48</f>
        <v>32</v>
      </c>
      <c r="E44" s="20">
        <f t="shared" si="26"/>
        <v>37</v>
      </c>
      <c r="F44" s="20">
        <f t="shared" si="26"/>
        <v>38</v>
      </c>
      <c r="G44" s="20">
        <f t="shared" si="26"/>
        <v>40</v>
      </c>
      <c r="H44" s="20">
        <f t="shared" si="26"/>
        <v>42</v>
      </c>
      <c r="I44" s="20">
        <f t="shared" si="26"/>
        <v>44</v>
      </c>
      <c r="J44" s="20">
        <f t="shared" si="26"/>
        <v>46</v>
      </c>
      <c r="K44" s="20">
        <f t="shared" si="25"/>
        <v>146.66666666666666</v>
      </c>
      <c r="L44" s="19">
        <f t="shared" si="3"/>
        <v>153.33333333333334</v>
      </c>
    </row>
    <row r="45" spans="1:12" ht="20.25" customHeight="1" thickBot="1" x14ac:dyDescent="0.3">
      <c r="A45" s="50" t="s">
        <v>51</v>
      </c>
      <c r="B45" s="21" t="s">
        <v>15</v>
      </c>
      <c r="C45" s="15">
        <v>4</v>
      </c>
      <c r="D45" s="15">
        <v>4</v>
      </c>
      <c r="E45" s="15">
        <v>5</v>
      </c>
      <c r="F45" s="15">
        <v>6</v>
      </c>
      <c r="G45" s="15">
        <v>6</v>
      </c>
      <c r="H45" s="15">
        <v>7</v>
      </c>
      <c r="I45" s="20">
        <v>7</v>
      </c>
      <c r="J45" s="15">
        <v>8</v>
      </c>
      <c r="K45" s="20">
        <f t="shared" ref="K45:K49" si="27">I45/C45*100</f>
        <v>175</v>
      </c>
      <c r="L45" s="19">
        <f t="shared" ref="L45:L49" si="28">J45/C45*100</f>
        <v>200</v>
      </c>
    </row>
    <row r="46" spans="1:12" ht="20.25" customHeight="1" thickBot="1" x14ac:dyDescent="0.3">
      <c r="A46" s="50" t="s">
        <v>52</v>
      </c>
      <c r="B46" s="21" t="s">
        <v>15</v>
      </c>
      <c r="C46" s="15">
        <v>4</v>
      </c>
      <c r="D46" s="15">
        <v>4</v>
      </c>
      <c r="E46" s="15">
        <v>5</v>
      </c>
      <c r="F46" s="15">
        <v>5</v>
      </c>
      <c r="G46" s="15">
        <v>5</v>
      </c>
      <c r="H46" s="15">
        <v>6</v>
      </c>
      <c r="I46" s="20">
        <v>6</v>
      </c>
      <c r="J46" s="15">
        <v>7</v>
      </c>
      <c r="K46" s="20">
        <f t="shared" si="27"/>
        <v>150</v>
      </c>
      <c r="L46" s="19">
        <f t="shared" si="28"/>
        <v>175</v>
      </c>
    </row>
    <row r="47" spans="1:12" ht="20.25" customHeight="1" thickBot="1" x14ac:dyDescent="0.3">
      <c r="A47" s="50" t="s">
        <v>50</v>
      </c>
      <c r="B47" s="21" t="s">
        <v>15</v>
      </c>
      <c r="C47" s="15">
        <v>14</v>
      </c>
      <c r="D47" s="15">
        <v>15</v>
      </c>
      <c r="E47" s="15">
        <v>17</v>
      </c>
      <c r="F47" s="15">
        <v>17</v>
      </c>
      <c r="G47" s="15">
        <v>18</v>
      </c>
      <c r="H47" s="15">
        <v>18</v>
      </c>
      <c r="I47" s="20">
        <v>19</v>
      </c>
      <c r="J47" s="15">
        <v>19</v>
      </c>
      <c r="K47" s="20">
        <f t="shared" si="27"/>
        <v>135.71428571428572</v>
      </c>
      <c r="L47" s="19">
        <f t="shared" si="28"/>
        <v>135.71428571428572</v>
      </c>
    </row>
    <row r="48" spans="1:12" ht="20.25" customHeight="1" thickBot="1" x14ac:dyDescent="0.3">
      <c r="A48" s="50" t="s">
        <v>53</v>
      </c>
      <c r="B48" s="21" t="s">
        <v>15</v>
      </c>
      <c r="C48" s="15">
        <v>8</v>
      </c>
      <c r="D48" s="15">
        <v>9</v>
      </c>
      <c r="E48" s="15">
        <v>10</v>
      </c>
      <c r="F48" s="15">
        <v>10</v>
      </c>
      <c r="G48" s="15">
        <v>11</v>
      </c>
      <c r="H48" s="15">
        <v>11</v>
      </c>
      <c r="I48" s="20">
        <v>12</v>
      </c>
      <c r="J48" s="15">
        <v>12</v>
      </c>
      <c r="K48" s="20">
        <f t="shared" si="27"/>
        <v>150</v>
      </c>
      <c r="L48" s="19">
        <f t="shared" si="28"/>
        <v>150</v>
      </c>
    </row>
    <row r="49" spans="1:12" s="3" customFormat="1" ht="16.5" thickBot="1" x14ac:dyDescent="0.3">
      <c r="A49" s="26" t="s">
        <v>19</v>
      </c>
      <c r="B49" s="16" t="s">
        <v>18</v>
      </c>
      <c r="C49" s="16">
        <v>1.62</v>
      </c>
      <c r="D49" s="8">
        <v>1.6</v>
      </c>
      <c r="E49" s="16">
        <v>1.8</v>
      </c>
      <c r="F49" s="16">
        <v>1.8</v>
      </c>
      <c r="G49" s="16">
        <v>1.9</v>
      </c>
      <c r="H49" s="16">
        <v>1.9</v>
      </c>
      <c r="I49" s="16">
        <v>2</v>
      </c>
      <c r="J49" s="17">
        <v>2</v>
      </c>
      <c r="K49" s="17">
        <f t="shared" si="27"/>
        <v>123.45679012345678</v>
      </c>
      <c r="L49" s="17">
        <f t="shared" si="28"/>
        <v>123.45679012345678</v>
      </c>
    </row>
    <row r="50" spans="1:12" s="3" customFormat="1" ht="33.75" customHeight="1" thickBot="1" x14ac:dyDescent="0.3">
      <c r="A50" s="38" t="s">
        <v>20</v>
      </c>
      <c r="B50" s="55" t="s">
        <v>40</v>
      </c>
      <c r="C50" s="65">
        <v>2040</v>
      </c>
      <c r="D50" s="65">
        <v>5300</v>
      </c>
      <c r="E50" s="66">
        <v>5300</v>
      </c>
      <c r="F50" s="65">
        <v>5400</v>
      </c>
      <c r="G50" s="66">
        <v>5400</v>
      </c>
      <c r="H50" s="65">
        <v>5500</v>
      </c>
      <c r="I50" s="67">
        <v>5500</v>
      </c>
      <c r="J50" s="66">
        <v>5600</v>
      </c>
      <c r="K50" s="78">
        <f>I50/C50*100</f>
        <v>269.60784313725492</v>
      </c>
      <c r="L50" s="78">
        <f>J50/C50*100</f>
        <v>274.50980392156862</v>
      </c>
    </row>
    <row r="51" spans="1:12" ht="51" customHeight="1" thickBot="1" x14ac:dyDescent="0.3">
      <c r="A51" s="26" t="s">
        <v>21</v>
      </c>
      <c r="B51" s="15" t="s">
        <v>23</v>
      </c>
      <c r="C51" s="34">
        <v>680.9</v>
      </c>
      <c r="D51" s="34">
        <v>17676</v>
      </c>
      <c r="E51" s="34">
        <v>680</v>
      </c>
      <c r="F51" s="34">
        <v>685</v>
      </c>
      <c r="G51" s="34">
        <v>690</v>
      </c>
      <c r="H51" s="34">
        <v>695</v>
      </c>
      <c r="I51" s="34">
        <v>700</v>
      </c>
      <c r="J51" s="34">
        <v>710</v>
      </c>
      <c r="K51" s="32">
        <f>I51/C51*100</f>
        <v>102.80511088265531</v>
      </c>
      <c r="L51" s="32">
        <f>J51/C51*100</f>
        <v>104.2737553238361</v>
      </c>
    </row>
    <row r="52" spans="1:12" s="3" customFormat="1" ht="32.25" thickBot="1" x14ac:dyDescent="0.3">
      <c r="A52" s="64" t="s">
        <v>22</v>
      </c>
      <c r="B52" s="39" t="s">
        <v>56</v>
      </c>
      <c r="C52" s="39">
        <v>277</v>
      </c>
      <c r="D52" s="84">
        <v>650</v>
      </c>
      <c r="E52" s="39">
        <v>650</v>
      </c>
      <c r="F52" s="39">
        <v>651</v>
      </c>
      <c r="G52" s="39">
        <v>700</v>
      </c>
      <c r="H52" s="39">
        <v>710</v>
      </c>
      <c r="I52" s="39">
        <v>700</v>
      </c>
      <c r="J52" s="39">
        <v>710</v>
      </c>
      <c r="K52" s="85">
        <f>I52/C52*100</f>
        <v>252.7075812274368</v>
      </c>
      <c r="L52" s="85">
        <f>J52/C52*100</f>
        <v>256.31768953068593</v>
      </c>
    </row>
    <row r="53" spans="1:12" s="3" customFormat="1" ht="16.5" thickBot="1" x14ac:dyDescent="0.3">
      <c r="A53" s="50" t="s">
        <v>51</v>
      </c>
      <c r="B53" s="25" t="s">
        <v>56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</row>
    <row r="54" spans="1:12" s="3" customFormat="1" ht="16.5" thickBot="1" x14ac:dyDescent="0.3">
      <c r="A54" s="50" t="s">
        <v>52</v>
      </c>
      <c r="B54" s="54" t="s">
        <v>56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1:12" s="3" customFormat="1" ht="16.5" thickBot="1" x14ac:dyDescent="0.3">
      <c r="A55" s="50" t="s">
        <v>50</v>
      </c>
      <c r="B55" s="54" t="s">
        <v>56</v>
      </c>
      <c r="C55" s="16">
        <v>550</v>
      </c>
      <c r="D55" s="8">
        <v>650</v>
      </c>
      <c r="E55" s="16">
        <v>650</v>
      </c>
      <c r="F55" s="16">
        <v>651</v>
      </c>
      <c r="G55" s="16">
        <v>700</v>
      </c>
      <c r="H55" s="16">
        <v>710</v>
      </c>
      <c r="I55" s="16">
        <v>700</v>
      </c>
      <c r="J55" s="16">
        <v>710</v>
      </c>
      <c r="K55" s="32">
        <f>I55/C55*100</f>
        <v>127.27272727272727</v>
      </c>
      <c r="L55" s="32">
        <f>J55/C55*100</f>
        <v>129.09090909090909</v>
      </c>
    </row>
    <row r="56" spans="1:12" s="3" customFormat="1" ht="16.5" thickBot="1" x14ac:dyDescent="0.3">
      <c r="A56" s="50" t="s">
        <v>53</v>
      </c>
      <c r="B56" s="54" t="s">
        <v>56</v>
      </c>
      <c r="C56" s="16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</row>
    <row r="57" spans="1:12" ht="16.5" thickBot="1" x14ac:dyDescent="0.3">
      <c r="A57" s="74" t="s">
        <v>24</v>
      </c>
      <c r="B57" s="55" t="s">
        <v>40</v>
      </c>
      <c r="C57" s="75"/>
      <c r="D57" s="75"/>
      <c r="E57" s="75"/>
      <c r="F57" s="75"/>
      <c r="G57" s="75"/>
      <c r="H57" s="75"/>
      <c r="I57" s="75"/>
      <c r="J57" s="75"/>
      <c r="K57" s="57" t="e">
        <f>I57/C57*100</f>
        <v>#DIV/0!</v>
      </c>
      <c r="L57" s="57" t="e">
        <f>J57/C57*100</f>
        <v>#DIV/0!</v>
      </c>
    </row>
    <row r="58" spans="1:12" ht="21.75" customHeight="1" thickBot="1" x14ac:dyDescent="0.3">
      <c r="A58" s="14" t="s">
        <v>25</v>
      </c>
      <c r="B58" s="15" t="s">
        <v>41</v>
      </c>
      <c r="C58" s="28">
        <v>3</v>
      </c>
      <c r="D58" s="29">
        <v>3.5</v>
      </c>
      <c r="E58" s="29">
        <v>3.6</v>
      </c>
      <c r="F58" s="28">
        <v>3.6</v>
      </c>
      <c r="G58" s="28">
        <v>3.7</v>
      </c>
      <c r="H58" s="28">
        <v>3.7</v>
      </c>
      <c r="I58" s="28">
        <v>3.8</v>
      </c>
      <c r="J58" s="28">
        <v>3.8</v>
      </c>
      <c r="K58" s="17">
        <f>I58/C58*100</f>
        <v>126.66666666666666</v>
      </c>
      <c r="L58" s="17">
        <f>J58/C58*100</f>
        <v>126.66666666666666</v>
      </c>
    </row>
    <row r="59" spans="1:12" ht="32.25" thickBot="1" x14ac:dyDescent="0.3">
      <c r="A59" s="38" t="s">
        <v>26</v>
      </c>
      <c r="B59" s="55" t="s">
        <v>28</v>
      </c>
      <c r="C59" s="68">
        <v>12406</v>
      </c>
      <c r="D59" s="68">
        <v>12408</v>
      </c>
      <c r="E59" s="68">
        <v>12410</v>
      </c>
      <c r="F59" s="68">
        <v>12420</v>
      </c>
      <c r="G59" s="68">
        <v>12457</v>
      </c>
      <c r="H59" s="68">
        <v>12469</v>
      </c>
      <c r="I59" s="68">
        <v>12501</v>
      </c>
      <c r="J59" s="68">
        <v>12510</v>
      </c>
      <c r="K59" s="68">
        <f>I59/C59*100</f>
        <v>100.76575850394971</v>
      </c>
      <c r="L59" s="68">
        <f>J59/C59*100</f>
        <v>100.83830404642914</v>
      </c>
    </row>
    <row r="60" spans="1:12" ht="32.450000000000003" hidden="1" customHeight="1" x14ac:dyDescent="0.25">
      <c r="A60" s="14" t="s">
        <v>27</v>
      </c>
      <c r="B60" s="15" t="s">
        <v>8</v>
      </c>
      <c r="C60" s="34"/>
      <c r="D60" s="34"/>
      <c r="E60" s="34"/>
      <c r="F60" s="34"/>
      <c r="G60" s="34"/>
      <c r="H60" s="34"/>
      <c r="I60" s="34"/>
      <c r="J60" s="34"/>
      <c r="K60" s="68" t="e">
        <f t="shared" ref="K60:K64" si="29">I60/C60*100</f>
        <v>#DIV/0!</v>
      </c>
      <c r="L60" s="68" t="e">
        <f t="shared" ref="L60:L64" si="30">J60/C60*100</f>
        <v>#DIV/0!</v>
      </c>
    </row>
    <row r="61" spans="1:12" ht="32.25" hidden="1" customHeight="1" x14ac:dyDescent="0.25">
      <c r="A61" s="14" t="s">
        <v>29</v>
      </c>
      <c r="B61" s="15" t="s">
        <v>28</v>
      </c>
      <c r="C61" s="34"/>
      <c r="D61" s="34"/>
      <c r="E61" s="34"/>
      <c r="F61" s="34"/>
      <c r="G61" s="34"/>
      <c r="H61" s="34"/>
      <c r="I61" s="34"/>
      <c r="J61" s="34"/>
      <c r="K61" s="68" t="e">
        <f t="shared" si="29"/>
        <v>#DIV/0!</v>
      </c>
      <c r="L61" s="68" t="e">
        <f t="shared" si="30"/>
        <v>#DIV/0!</v>
      </c>
    </row>
    <row r="62" spans="1:12" ht="32.25" thickBot="1" x14ac:dyDescent="0.3">
      <c r="A62" s="14" t="s">
        <v>57</v>
      </c>
      <c r="B62" s="15" t="s">
        <v>28</v>
      </c>
      <c r="C62" s="45">
        <v>1367</v>
      </c>
      <c r="D62" s="45">
        <v>1420</v>
      </c>
      <c r="E62" s="46">
        <v>1473</v>
      </c>
      <c r="F62" s="46">
        <v>1475</v>
      </c>
      <c r="G62" s="46">
        <v>1480</v>
      </c>
      <c r="H62" s="45">
        <v>1485</v>
      </c>
      <c r="I62" s="46">
        <v>1490</v>
      </c>
      <c r="J62" s="46">
        <v>1495</v>
      </c>
      <c r="K62" s="68">
        <f t="shared" si="29"/>
        <v>108.99780541331383</v>
      </c>
      <c r="L62" s="68">
        <f t="shared" si="30"/>
        <v>109.36356986100949</v>
      </c>
    </row>
    <row r="63" spans="1:12" ht="51" customHeight="1" thickBot="1" x14ac:dyDescent="0.3">
      <c r="A63" s="14" t="s">
        <v>30</v>
      </c>
      <c r="B63" s="15" t="s">
        <v>28</v>
      </c>
      <c r="C63" s="47">
        <v>357</v>
      </c>
      <c r="D63" s="47">
        <v>345</v>
      </c>
      <c r="E63" s="47">
        <v>318</v>
      </c>
      <c r="F63" s="47">
        <v>319</v>
      </c>
      <c r="G63" s="47">
        <v>315</v>
      </c>
      <c r="H63" s="47">
        <v>318</v>
      </c>
      <c r="I63" s="47">
        <v>310</v>
      </c>
      <c r="J63" s="47">
        <v>300</v>
      </c>
      <c r="K63" s="68">
        <f t="shared" si="29"/>
        <v>86.834733893557427</v>
      </c>
      <c r="L63" s="68">
        <f t="shared" si="30"/>
        <v>84.033613445378151</v>
      </c>
    </row>
    <row r="64" spans="1:12" ht="48" thickBot="1" x14ac:dyDescent="0.3">
      <c r="A64" s="14" t="s">
        <v>31</v>
      </c>
      <c r="B64" s="24" t="s">
        <v>60</v>
      </c>
      <c r="C64" s="33">
        <v>144</v>
      </c>
      <c r="D64" s="33">
        <v>100</v>
      </c>
      <c r="E64" s="33">
        <v>45</v>
      </c>
      <c r="F64" s="33">
        <v>45</v>
      </c>
      <c r="G64" s="33">
        <v>45</v>
      </c>
      <c r="H64" s="33">
        <v>45</v>
      </c>
      <c r="I64" s="33">
        <v>40</v>
      </c>
      <c r="J64" s="33">
        <v>40</v>
      </c>
      <c r="K64" s="68">
        <f t="shared" si="29"/>
        <v>27.777777777777779</v>
      </c>
      <c r="L64" s="68">
        <f t="shared" si="30"/>
        <v>27.777777777777779</v>
      </c>
    </row>
    <row r="65" spans="1:12" ht="63.75" thickBot="1" x14ac:dyDescent="0.3">
      <c r="A65" s="77" t="s">
        <v>59</v>
      </c>
      <c r="B65" s="76" t="s">
        <v>60</v>
      </c>
      <c r="C65" s="79">
        <v>100</v>
      </c>
      <c r="D65" s="79">
        <v>101</v>
      </c>
      <c r="E65" s="79">
        <v>102</v>
      </c>
      <c r="F65" s="79">
        <v>103</v>
      </c>
      <c r="G65" s="79">
        <v>104</v>
      </c>
      <c r="H65" s="79">
        <v>105</v>
      </c>
      <c r="I65" s="79">
        <v>106</v>
      </c>
      <c r="J65" s="79">
        <v>107</v>
      </c>
      <c r="K65" s="33">
        <f>I65/C65*100</f>
        <v>106</v>
      </c>
      <c r="L65" s="33">
        <f t="shared" ref="L65" si="31">J65/C65*100</f>
        <v>107</v>
      </c>
    </row>
    <row r="66" spans="1:12" ht="16.5" thickBot="1" x14ac:dyDescent="0.3">
      <c r="A66" s="30" t="s">
        <v>33</v>
      </c>
      <c r="B66" s="24" t="s">
        <v>32</v>
      </c>
      <c r="C66" s="27">
        <v>122019.2</v>
      </c>
      <c r="D66" s="27">
        <v>125266.6</v>
      </c>
      <c r="E66" s="27">
        <v>348682</v>
      </c>
      <c r="F66" s="27">
        <v>348682</v>
      </c>
      <c r="G66" s="27">
        <v>356353</v>
      </c>
      <c r="H66" s="27">
        <v>356353</v>
      </c>
      <c r="I66" s="27">
        <v>356353</v>
      </c>
      <c r="J66" s="27">
        <v>356353</v>
      </c>
      <c r="K66" s="31">
        <v>117.170999255738</v>
      </c>
      <c r="L66" s="33">
        <f>J66/C66*100</f>
        <v>292.04666150900846</v>
      </c>
    </row>
    <row r="67" spans="1:12" ht="16.5" hidden="1" customHeight="1" x14ac:dyDescent="0.25">
      <c r="A67" s="30" t="s">
        <v>34</v>
      </c>
      <c r="B67" s="15" t="s">
        <v>35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48.75" customHeight="1" thickBot="1" x14ac:dyDescent="0.3">
      <c r="A68" s="18" t="s">
        <v>36</v>
      </c>
      <c r="B68" s="36" t="s">
        <v>35</v>
      </c>
      <c r="C68" s="33">
        <v>1.2</v>
      </c>
      <c r="D68" s="33">
        <v>1.2</v>
      </c>
      <c r="E68" s="33">
        <v>1.2</v>
      </c>
      <c r="F68" s="33">
        <v>1.2</v>
      </c>
      <c r="G68" s="33">
        <v>1.1000000000000001</v>
      </c>
      <c r="H68" s="33">
        <v>1.1000000000000001</v>
      </c>
      <c r="I68" s="33">
        <v>1</v>
      </c>
      <c r="J68" s="33">
        <v>1</v>
      </c>
      <c r="K68" s="33">
        <f>I68/C68*100</f>
        <v>83.333333333333343</v>
      </c>
      <c r="L68" s="33">
        <f t="shared" ref="L68:L69" si="32">J68/C68*100</f>
        <v>83.333333333333343</v>
      </c>
    </row>
    <row r="69" spans="1:12" ht="48" thickBot="1" x14ac:dyDescent="0.3">
      <c r="A69" s="14" t="s">
        <v>37</v>
      </c>
      <c r="B69" s="73" t="s">
        <v>58</v>
      </c>
      <c r="C69" s="71">
        <v>79</v>
      </c>
      <c r="D69" s="70">
        <v>78</v>
      </c>
      <c r="E69" s="72">
        <v>76</v>
      </c>
      <c r="F69" s="69">
        <v>75</v>
      </c>
      <c r="G69" s="71">
        <v>74</v>
      </c>
      <c r="H69" s="69">
        <v>73</v>
      </c>
      <c r="I69" s="71">
        <v>72</v>
      </c>
      <c r="J69" s="69">
        <v>71</v>
      </c>
      <c r="K69" s="33">
        <f>I69/C69*100</f>
        <v>91.139240506329116</v>
      </c>
      <c r="L69" s="33">
        <f t="shared" si="32"/>
        <v>89.87341772151899</v>
      </c>
    </row>
  </sheetData>
  <mergeCells count="8">
    <mergeCell ref="A5:A7"/>
    <mergeCell ref="B5:B7"/>
    <mergeCell ref="C5:C7"/>
    <mergeCell ref="E5:J5"/>
    <mergeCell ref="K5:L6"/>
    <mergeCell ref="E6:F6"/>
    <mergeCell ref="G6:H6"/>
    <mergeCell ref="I6:J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Acer</cp:lastModifiedBy>
  <cp:lastPrinted>2017-11-07T08:07:47Z</cp:lastPrinted>
  <dcterms:created xsi:type="dcterms:W3CDTF">2017-10-09T11:27:10Z</dcterms:created>
  <dcterms:modified xsi:type="dcterms:W3CDTF">2022-11-15T10:57:37Z</dcterms:modified>
</cp:coreProperties>
</file>